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>
    <definedName name="_xlnm.Print_Area" localSheetId="1">'Лист2'!$A$1:$K$52</definedName>
  </definedNames>
  <calcPr fullCalcOnLoad="1"/>
</workbook>
</file>

<file path=xl/sharedStrings.xml><?xml version="1.0" encoding="utf-8"?>
<sst xmlns="http://schemas.openxmlformats.org/spreadsheetml/2006/main" count="179" uniqueCount="104">
  <si>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</si>
  <si>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</si>
  <si>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</si>
  <si>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</si>
  <si>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</si>
  <si>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</si>
  <si>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</si>
  <si>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</si>
  <si>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</si>
  <si>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</si>
  <si>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</si>
  <si>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</si>
  <si>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</si>
  <si>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</si>
  <si>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</si>
  <si>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</si>
  <si>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</si>
  <si>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</si>
  <si>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</si>
  <si>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</si>
  <si>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</si>
  <si>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</si>
  <si>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</si>
  <si>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</si>
  <si>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</si>
  <si>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</si>
  <si>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</si>
  <si>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</si>
  <si>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</si>
  <si>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</si>
  <si>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</si>
  <si>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</si>
  <si>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</si>
  <si>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</si>
  <si>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</si>
  <si>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</si>
  <si>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</si>
  <si>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</si>
  <si>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</si>
  <si>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</si>
  <si>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</si>
  <si>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</si>
  <si>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кг</t>
  </si>
  <si>
    <t>Количество детей</t>
  </si>
  <si>
    <t>ИТОГО</t>
  </si>
  <si>
    <t>Итого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</si>
  <si>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</si>
  <si>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</si>
  <si>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</si>
  <si>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</si>
  <si>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</si>
  <si>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</si>
  <si>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</si>
  <si>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</si>
  <si>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</si>
  <si>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</si>
  <si>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</si>
  <si>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</si>
  <si>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</si>
  <si>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</si>
  <si>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гр</t>
  </si>
  <si>
    <t>сентября</t>
  </si>
  <si>
    <t xml:space="preserve">выход </t>
  </si>
  <si>
    <t>в гр</t>
  </si>
  <si>
    <t>продукты питания</t>
  </si>
  <si>
    <t xml:space="preserve"> </t>
  </si>
  <si>
    <t>молоко</t>
  </si>
  <si>
    <t>сахар</t>
  </si>
  <si>
    <t>лук</t>
  </si>
  <si>
    <t>морковь</t>
  </si>
  <si>
    <t>хлеб ржаной</t>
  </si>
  <si>
    <t>ЗАВТРАК(нач.мног)</t>
  </si>
  <si>
    <t>ОБЕД (НАЧ.МНОГ.)</t>
  </si>
  <si>
    <t>ЗАВТРАК( НАЧ.МНОГ.)</t>
  </si>
  <si>
    <t>ОБЕД(нач.мног.)</t>
  </si>
  <si>
    <t xml:space="preserve">МБОУ Виловатовская   СОШ </t>
  </si>
  <si>
    <t>Ванюков О.С.</t>
  </si>
  <si>
    <t>Королева С.А.</t>
  </si>
  <si>
    <t>Макарова А.Н.</t>
  </si>
  <si>
    <t>/Ванюков О.С./</t>
  </si>
  <si>
    <t>по МБОУ Виловатовская СОШ</t>
  </si>
  <si>
    <t>Макаровой С.А.</t>
  </si>
  <si>
    <t>Королевой С.А.</t>
  </si>
  <si>
    <t>компот из сухофрук</t>
  </si>
  <si>
    <t>хлеб ржан</t>
  </si>
  <si>
    <t>масло сливочное</t>
  </si>
  <si>
    <t>суп молочный с маслом</t>
  </si>
  <si>
    <t>свинина</t>
  </si>
  <si>
    <t>коф. Напиток с молоком</t>
  </si>
  <si>
    <t>хлеб пшеничный</t>
  </si>
  <si>
    <t>отвар. Свекла</t>
  </si>
  <si>
    <t>плов</t>
  </si>
  <si>
    <t>л</t>
  </si>
  <si>
    <t>макароны</t>
  </si>
  <si>
    <t>коф.напиток</t>
  </si>
  <si>
    <t>рис проп.</t>
  </si>
  <si>
    <t>масло раст.</t>
  </si>
  <si>
    <t>томатпаста</t>
  </si>
  <si>
    <t>компотная смесь</t>
  </si>
  <si>
    <t>свекла</t>
  </si>
  <si>
    <t>2\25</t>
  </si>
  <si>
    <t>30\2</t>
  </si>
  <si>
    <t>шоколад сникерс</t>
  </si>
  <si>
    <t>нектаринка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</si>
</sst>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60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3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3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3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5" xfId="0" applyNumberFormat="1" applyFont="1" applyBorder="1" applyAlignment="1" applyProtection="1">
      <alignment wrapText="1"/>
      <protection locked="0"/>
    </xf>
    <xf numFmtId="2" fontId="4" fillId="0" borderId="15" xfId="0" applyNumberFormat="1" applyFont="1" applyBorder="1" applyAlignment="1" applyProtection="1">
      <alignment/>
      <protection locked="0"/>
    </xf>
    <xf numFmtId="2" fontId="4" fillId="0" borderId="15" xfId="0" applyNumberFormat="1" applyFont="1" applyFill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18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19" xfId="0" applyNumberFormat="1" applyFont="1" applyFill="1" applyBorder="1" applyAlignment="1" applyProtection="1">
      <alignment textRotation="180"/>
      <protection/>
    </xf>
    <xf numFmtId="2" fontId="16" fillId="33" borderId="20" xfId="0" applyNumberFormat="1" applyFont="1" applyFill="1" applyBorder="1" applyAlignment="1" applyProtection="1">
      <alignment textRotation="180"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5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4" xfId="0" applyFont="1" applyBorder="1" applyAlignment="1" applyProtection="1">
      <alignment horizontal="center" vertical="center" textRotation="90" wrapText="1"/>
      <protection/>
    </xf>
    <xf numFmtId="0" fontId="4" fillId="0" borderId="17" xfId="0" applyFont="1" applyBorder="1" applyAlignment="1" applyProtection="1">
      <alignment horizontal="center" vertical="center" textRotation="90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2" fontId="2" fillId="0" borderId="26" xfId="0" applyNumberFormat="1" applyFont="1" applyFill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173" fontId="8" fillId="35" borderId="26" xfId="0" applyNumberFormat="1" applyFont="1" applyFill="1" applyBorder="1" applyAlignment="1" applyProtection="1">
      <alignment wrapText="1"/>
      <protection/>
    </xf>
    <xf numFmtId="173" fontId="21" fillId="35" borderId="26" xfId="0" applyNumberFormat="1" applyFont="1" applyFill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2" fontId="2" fillId="0" borderId="28" xfId="0" applyNumberFormat="1" applyFont="1" applyFill="1" applyBorder="1" applyAlignment="1" applyProtection="1">
      <alignment/>
      <protection/>
    </xf>
    <xf numFmtId="2" fontId="2" fillId="0" borderId="29" xfId="0" applyNumberFormat="1" applyFont="1" applyFill="1" applyBorder="1" applyAlignment="1" applyProtection="1">
      <alignment/>
      <protection/>
    </xf>
    <xf numFmtId="2" fontId="2" fillId="0" borderId="30" xfId="0" applyNumberFormat="1" applyFont="1" applyFill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/>
    </xf>
    <xf numFmtId="2" fontId="2" fillId="0" borderId="13" xfId="0" applyNumberFormat="1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33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 shrinkToFit="1"/>
      <protection locked="0"/>
    </xf>
    <xf numFmtId="0" fontId="2" fillId="0" borderId="35" xfId="0" applyFont="1" applyBorder="1" applyAlignment="1" applyProtection="1">
      <alignment horizontal="center" wrapText="1" shrinkToFit="1"/>
      <protection locked="0"/>
    </xf>
    <xf numFmtId="0" fontId="13" fillId="0" borderId="36" xfId="0" applyFont="1" applyFill="1" applyBorder="1" applyAlignment="1" applyProtection="1">
      <alignment horizontal="center" wrapText="1"/>
      <protection/>
    </xf>
    <xf numFmtId="0" fontId="13" fillId="0" borderId="37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40" xfId="0" applyFont="1" applyFill="1" applyBorder="1" applyAlignment="1" applyProtection="1">
      <alignment horizontal="center" wrapText="1"/>
      <protection/>
    </xf>
    <xf numFmtId="0" fontId="13" fillId="0" borderId="4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center" wrapText="1" shrinkToFit="1"/>
      <protection/>
    </xf>
    <xf numFmtId="0" fontId="2" fillId="0" borderId="43" xfId="0" applyFont="1" applyBorder="1" applyAlignment="1" applyProtection="1">
      <alignment horizontal="center" wrapText="1" shrinkToFit="1"/>
      <protection/>
    </xf>
    <xf numFmtId="0" fontId="2" fillId="0" borderId="44" xfId="0" applyFont="1" applyBorder="1" applyAlignment="1" applyProtection="1">
      <alignment horizontal="center" wrapText="1" shrinkToFit="1"/>
      <protection/>
    </xf>
    <xf numFmtId="0" fontId="2" fillId="0" borderId="45" xfId="0" applyFont="1" applyBorder="1" applyAlignment="1" applyProtection="1">
      <alignment horizontal="center" wrapText="1" shrinkToFit="1"/>
      <protection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26" xfId="0" applyFont="1" applyBorder="1" applyAlignment="1" applyProtection="1">
      <alignment horizont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17" fillId="0" borderId="15" xfId="0" applyFont="1" applyBorder="1" applyAlignment="1" applyProtection="1">
      <alignment horizontal="right"/>
      <protection locked="0"/>
    </xf>
    <xf numFmtId="0" fontId="17" fillId="0" borderId="18" xfId="0" applyFont="1" applyBorder="1" applyAlignment="1" applyProtection="1">
      <alignment horizontal="right"/>
      <protection locked="0"/>
    </xf>
    <xf numFmtId="0" fontId="17" fillId="0" borderId="35" xfId="0" applyFont="1" applyBorder="1" applyAlignment="1" applyProtection="1">
      <alignment horizontal="right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2" fontId="2" fillId="0" borderId="28" xfId="0" applyNumberFormat="1" applyFont="1" applyFill="1" applyBorder="1" applyAlignment="1" applyProtection="1">
      <alignment horizontal="right"/>
      <protection/>
    </xf>
    <xf numFmtId="2" fontId="2" fillId="0" borderId="29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 locked="0"/>
    </xf>
    <xf numFmtId="0" fontId="3" fillId="0" borderId="4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48" xfId="0" applyFont="1" applyBorder="1" applyAlignment="1" applyProtection="1">
      <alignment horizont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0" borderId="35" xfId="0" applyFont="1" applyBorder="1" applyAlignment="1" applyProtection="1">
      <alignment horizontal="center" vertical="center" wrapText="1" shrinkToFit="1"/>
      <protection/>
    </xf>
    <xf numFmtId="0" fontId="18" fillId="0" borderId="2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4" fillId="0" borderId="0" xfId="0" applyFont="1" applyAlignment="1" applyProtection="1">
      <alignment horizontal="left" wrapText="1"/>
      <protection/>
    </xf>
    <xf numFmtId="0" fontId="7" fillId="0" borderId="16" xfId="0" applyFont="1" applyBorder="1" applyAlignment="1" applyProtection="1">
      <alignment horizontal="center" vertical="justify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center" vertical="center" wrapText="1" shrinkToFit="1"/>
      <protection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26" xfId="0" applyFont="1" applyBorder="1" applyAlignment="1" applyProtection="1">
      <alignment horizontal="center" vertical="center" wrapText="1" shrinkToFit="1"/>
      <protection/>
    </xf>
    <xf numFmtId="0" fontId="17" fillId="0" borderId="11" xfId="0" applyFont="1" applyBorder="1" applyAlignment="1" applyProtection="1">
      <alignment horizontal="right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wrapText="1"/>
      <protection/>
    </xf>
    <xf numFmtId="0" fontId="21" fillId="0" borderId="50" xfId="0" applyFont="1" applyBorder="1" applyAlignment="1" applyProtection="1">
      <alignment horizontal="center" wrapText="1"/>
      <protection/>
    </xf>
    <xf numFmtId="0" fontId="21" fillId="0" borderId="10" xfId="0" applyFont="1" applyBorder="1" applyAlignment="1" applyProtection="1">
      <alignment horizontal="center" wrapText="1"/>
      <protection/>
    </xf>
    <xf numFmtId="0" fontId="21" fillId="0" borderId="51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wrapText="1"/>
      <protection/>
    </xf>
    <xf numFmtId="0" fontId="4" fillId="0" borderId="48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 shrinkToFit="1"/>
      <protection/>
    </xf>
    <xf numFmtId="0" fontId="2" fillId="0" borderId="35" xfId="0" applyFont="1" applyBorder="1" applyAlignment="1" applyProtection="1">
      <alignment horizontal="center" wrapText="1" shrinkToFit="1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13" fillId="0" borderId="36" xfId="0" applyFont="1" applyBorder="1" applyAlignment="1" applyProtection="1">
      <alignment horizontal="center" wrapText="1"/>
      <protection/>
    </xf>
    <xf numFmtId="0" fontId="13" fillId="0" borderId="37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13" fillId="0" borderId="40" xfId="0" applyFont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wrapText="1"/>
      <protection/>
    </xf>
    <xf numFmtId="0" fontId="13" fillId="0" borderId="41" xfId="0" applyFont="1" applyBorder="1" applyAlignment="1" applyProtection="1">
      <alignment horizontal="center" wrapText="1"/>
      <protection/>
    </xf>
    <xf numFmtId="0" fontId="13" fillId="0" borderId="49" xfId="0" applyFont="1" applyBorder="1" applyAlignment="1" applyProtection="1">
      <alignment horizontal="center" wrapText="1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13" fillId="0" borderId="19" xfId="0" applyFont="1" applyBorder="1" applyAlignment="1" applyProtection="1">
      <alignment horizontal="center" wrapText="1"/>
      <protection/>
    </xf>
    <xf numFmtId="0" fontId="13" fillId="0" borderId="20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25" fillId="0" borderId="18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/>
      <protection locked="0"/>
    </xf>
    <xf numFmtId="0" fontId="0" fillId="0" borderId="18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E76"/>
  <sheetViews>
    <sheetView tabSelected="1" view="pageBreakPreview" zoomScale="115" zoomScaleNormal="125" zoomScaleSheetLayoutView="115" zoomScalePageLayoutView="0" workbookViewId="0" topLeftCell="A1">
      <selection activeCell="K3" sqref="K3:AD3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7" width="3.75390625" style="2" customWidth="1"/>
    <col min="28" max="28" width="3.25390625" style="2" customWidth="1"/>
    <col min="29" max="29" width="8.25390625" style="2" customWidth="1"/>
    <col min="30" max="30" width="8.75390625" style="3" customWidth="1"/>
    <col min="31" max="16384" width="9.125" style="2" customWidth="1"/>
  </cols>
  <sheetData>
    <row r="1" spans="1:4" ht="12.75" customHeight="1">
      <c r="A1" s="172" t="s">
        <v>0</v>
      </c>
      <c r="B1" s="172"/>
      <c r="C1" s="172"/>
      <c r="D1" s="172"/>
    </row>
    <row r="2" spans="1:14" ht="12.75">
      <c r="A2" s="172"/>
      <c r="B2" s="172"/>
      <c r="C2" s="172"/>
      <c r="D2" s="172"/>
      <c r="E2" s="4"/>
      <c r="F2" s="4"/>
      <c r="G2" s="129" t="s">
        <v>76</v>
      </c>
      <c r="H2" s="129"/>
      <c r="I2" s="129"/>
      <c r="J2" s="6"/>
      <c r="K2" s="6"/>
      <c r="L2" s="6"/>
      <c r="M2" s="6"/>
      <c r="N2" s="6"/>
    </row>
    <row r="3" spans="1:30" ht="12.75" customHeight="1">
      <c r="A3" s="172"/>
      <c r="B3" s="172"/>
      <c r="C3" s="172"/>
      <c r="D3" s="172"/>
      <c r="E3" s="173" t="s">
        <v>5</v>
      </c>
      <c r="F3" s="173"/>
      <c r="G3" s="173" t="s">
        <v>6</v>
      </c>
      <c r="H3" s="173"/>
      <c r="I3" s="173"/>
      <c r="J3" s="7"/>
      <c r="K3" s="130" t="s">
        <v>7</v>
      </c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27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30" ht="12.75">
      <c r="A5" s="2" t="s">
        <v>3</v>
      </c>
      <c r="B5" s="10">
        <v>11</v>
      </c>
      <c r="C5" s="11" t="s">
        <v>3</v>
      </c>
      <c r="D5" s="174" t="s">
        <v>61</v>
      </c>
      <c r="E5" s="174"/>
      <c r="F5" s="174"/>
      <c r="G5" s="13">
        <v>2020</v>
      </c>
      <c r="H5" s="6" t="s">
        <v>4</v>
      </c>
      <c r="AD5" s="97" t="s">
        <v>8</v>
      </c>
    </row>
    <row r="6" spans="29:30" ht="12" customHeight="1">
      <c r="AC6" s="14" t="s">
        <v>9</v>
      </c>
      <c r="AD6" s="97">
        <v>504202</v>
      </c>
    </row>
    <row r="7" spans="2:30" s="15" customFormat="1" ht="12.75" customHeight="1">
      <c r="B7" s="164" t="s">
        <v>26</v>
      </c>
      <c r="C7" s="164"/>
      <c r="D7" s="164"/>
      <c r="E7" s="164"/>
      <c r="F7" s="164" t="s">
        <v>1</v>
      </c>
      <c r="G7" s="131" t="s">
        <v>28</v>
      </c>
      <c r="H7" s="132"/>
      <c r="I7" s="164" t="s">
        <v>29</v>
      </c>
      <c r="J7" s="164"/>
      <c r="K7" s="137" t="s">
        <v>30</v>
      </c>
      <c r="L7" s="137"/>
      <c r="M7" s="137" t="s">
        <v>2</v>
      </c>
      <c r="N7" s="137"/>
      <c r="P7" s="12" t="s">
        <v>10</v>
      </c>
      <c r="Q7" s="101">
        <v>11</v>
      </c>
      <c r="R7" s="174" t="s">
        <v>61</v>
      </c>
      <c r="S7" s="174"/>
      <c r="T7" s="174"/>
      <c r="U7" s="174"/>
      <c r="V7" s="174">
        <v>2020</v>
      </c>
      <c r="W7" s="174"/>
      <c r="X7" s="104"/>
      <c r="Y7" s="104"/>
      <c r="Z7" s="104"/>
      <c r="AC7" s="15" t="s">
        <v>11</v>
      </c>
      <c r="AD7" s="138"/>
    </row>
    <row r="8" spans="2:30" s="15" customFormat="1" ht="11.25" customHeight="1">
      <c r="B8" s="164"/>
      <c r="C8" s="164"/>
      <c r="D8" s="164"/>
      <c r="E8" s="164"/>
      <c r="F8" s="164"/>
      <c r="G8" s="133"/>
      <c r="H8" s="134"/>
      <c r="I8" s="164"/>
      <c r="J8" s="164"/>
      <c r="K8" s="137"/>
      <c r="L8" s="137"/>
      <c r="M8" s="137"/>
      <c r="N8" s="137"/>
      <c r="AB8" s="16"/>
      <c r="AD8" s="138"/>
    </row>
    <row r="9" spans="2:30" s="15" customFormat="1" ht="28.5" customHeight="1">
      <c r="B9" s="175" t="s">
        <v>27</v>
      </c>
      <c r="C9" s="176"/>
      <c r="D9" s="164" t="s">
        <v>1</v>
      </c>
      <c r="E9" s="164"/>
      <c r="F9" s="164"/>
      <c r="G9" s="133"/>
      <c r="H9" s="134"/>
      <c r="I9" s="164"/>
      <c r="J9" s="164"/>
      <c r="K9" s="137"/>
      <c r="L9" s="137"/>
      <c r="M9" s="137"/>
      <c r="N9" s="137"/>
      <c r="O9" s="85" t="s">
        <v>31</v>
      </c>
      <c r="P9" s="86"/>
      <c r="Q9" s="86"/>
      <c r="R9" s="200" t="s">
        <v>75</v>
      </c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86" t="s">
        <v>13</v>
      </c>
      <c r="AD9" s="195"/>
    </row>
    <row r="10" spans="2:30" s="15" customFormat="1" ht="12" customHeight="1">
      <c r="B10" s="177"/>
      <c r="C10" s="178"/>
      <c r="D10" s="164"/>
      <c r="E10" s="164"/>
      <c r="F10" s="164"/>
      <c r="G10" s="135"/>
      <c r="H10" s="136"/>
      <c r="I10" s="164"/>
      <c r="J10" s="164"/>
      <c r="K10" s="137"/>
      <c r="L10" s="137"/>
      <c r="M10" s="137"/>
      <c r="N10" s="137"/>
      <c r="O10" s="85" t="s">
        <v>12</v>
      </c>
      <c r="P10" s="85"/>
      <c r="Q10" s="85"/>
      <c r="R10" s="85"/>
      <c r="S10" s="85"/>
      <c r="T10" s="213"/>
      <c r="U10" s="214"/>
      <c r="V10" s="214"/>
      <c r="W10" s="214"/>
      <c r="X10" s="214"/>
      <c r="Y10" s="214"/>
      <c r="Z10" s="214"/>
      <c r="AA10" s="214"/>
      <c r="AB10" s="214"/>
      <c r="AC10" s="86" t="s">
        <v>14</v>
      </c>
      <c r="AD10" s="196"/>
    </row>
    <row r="11" spans="2:30" s="17" customFormat="1" ht="9" customHeight="1">
      <c r="B11" s="169">
        <v>1</v>
      </c>
      <c r="C11" s="169"/>
      <c r="D11" s="169">
        <v>2</v>
      </c>
      <c r="E11" s="169"/>
      <c r="F11" s="84">
        <v>3</v>
      </c>
      <c r="G11" s="166">
        <v>4</v>
      </c>
      <c r="H11" s="167"/>
      <c r="I11" s="169">
        <v>5</v>
      </c>
      <c r="J11" s="169"/>
      <c r="K11" s="137">
        <v>6</v>
      </c>
      <c r="L11" s="137"/>
      <c r="M11" s="137">
        <v>7</v>
      </c>
      <c r="N11" s="137"/>
      <c r="AD11" s="197"/>
    </row>
    <row r="12" spans="2:30" s="17" customFormat="1" ht="9.75" customHeight="1">
      <c r="B12" s="156"/>
      <c r="C12" s="156"/>
      <c r="D12" s="156"/>
      <c r="E12" s="156"/>
      <c r="F12" s="18"/>
      <c r="G12" s="120"/>
      <c r="H12" s="121"/>
      <c r="I12" s="156"/>
      <c r="J12" s="156"/>
      <c r="K12" s="188"/>
      <c r="L12" s="188"/>
      <c r="M12" s="188"/>
      <c r="N12" s="188"/>
      <c r="AD12" s="98"/>
    </row>
    <row r="13" spans="2:30" s="19" customFormat="1" ht="10.5" customHeight="1">
      <c r="B13" s="156"/>
      <c r="C13" s="156"/>
      <c r="D13" s="156"/>
      <c r="E13" s="156"/>
      <c r="F13" s="79">
        <f>Лист2!I47</f>
        <v>105.19741714285715</v>
      </c>
      <c r="G13" s="198">
        <f>Лист2!H22</f>
        <v>125</v>
      </c>
      <c r="H13" s="199"/>
      <c r="I13" s="171">
        <f>Лист2!J47</f>
        <v>7473.070000000001</v>
      </c>
      <c r="J13" s="164"/>
      <c r="K13" s="160"/>
      <c r="L13" s="160"/>
      <c r="M13" s="128"/>
      <c r="N13" s="128"/>
      <c r="O13" s="87" t="s">
        <v>19</v>
      </c>
      <c r="P13" s="87"/>
      <c r="Q13" s="87"/>
      <c r="R13" s="87"/>
      <c r="S13" s="87"/>
      <c r="T13" s="87"/>
      <c r="U13" s="87"/>
      <c r="V13" s="20"/>
      <c r="W13" s="20"/>
      <c r="X13" s="20"/>
      <c r="Y13" s="20"/>
      <c r="Z13" s="20"/>
      <c r="AC13" s="99" t="s">
        <v>16</v>
      </c>
      <c r="AD13" s="98"/>
    </row>
    <row r="14" spans="2:30" s="19" customFormat="1" ht="9.75" customHeight="1">
      <c r="B14" s="156"/>
      <c r="C14" s="156"/>
      <c r="D14" s="156"/>
      <c r="E14" s="156"/>
      <c r="F14" s="18"/>
      <c r="G14" s="120"/>
      <c r="H14" s="121"/>
      <c r="I14" s="156"/>
      <c r="J14" s="156"/>
      <c r="K14" s="128"/>
      <c r="L14" s="128"/>
      <c r="M14" s="128"/>
      <c r="N14" s="128"/>
      <c r="O14" s="87" t="s">
        <v>15</v>
      </c>
      <c r="P14" s="87"/>
      <c r="Q14" s="87"/>
      <c r="R14" s="87"/>
      <c r="S14" s="87"/>
      <c r="T14" s="87"/>
      <c r="U14" s="87"/>
      <c r="V14" s="20"/>
      <c r="W14" s="20"/>
      <c r="X14" s="20"/>
      <c r="Y14" s="20"/>
      <c r="Z14" s="20"/>
      <c r="AC14" s="99" t="s">
        <v>17</v>
      </c>
      <c r="AD14" s="98"/>
    </row>
    <row r="15" spans="2:30" s="19" customFormat="1" ht="9.75" customHeight="1">
      <c r="B15" s="156"/>
      <c r="C15" s="156"/>
      <c r="D15" s="156"/>
      <c r="E15" s="156"/>
      <c r="F15" s="18"/>
      <c r="G15" s="120"/>
      <c r="H15" s="121"/>
      <c r="I15" s="156"/>
      <c r="J15" s="156"/>
      <c r="K15" s="128"/>
      <c r="L15" s="128"/>
      <c r="M15" s="128"/>
      <c r="N15" s="128"/>
      <c r="O15" s="162" t="s">
        <v>58</v>
      </c>
      <c r="P15" s="163"/>
      <c r="Q15" s="163"/>
      <c r="R15" s="170" t="s">
        <v>64</v>
      </c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99" t="s">
        <v>18</v>
      </c>
      <c r="AD15" s="160"/>
    </row>
    <row r="16" spans="2:30" s="19" customFormat="1" ht="12" customHeight="1">
      <c r="B16" s="21"/>
      <c r="C16" s="21"/>
      <c r="D16" s="21"/>
      <c r="E16" s="21"/>
      <c r="F16" s="21"/>
      <c r="G16" s="21"/>
      <c r="H16" s="21"/>
      <c r="I16" s="165"/>
      <c r="J16" s="165"/>
      <c r="K16" s="161"/>
      <c r="L16" s="161"/>
      <c r="M16" s="161"/>
      <c r="N16" s="161"/>
      <c r="O16" s="87" t="s">
        <v>52</v>
      </c>
      <c r="P16" s="87"/>
      <c r="Q16" s="87"/>
      <c r="R16" s="87"/>
      <c r="S16" s="87"/>
      <c r="T16" s="87"/>
      <c r="U16" s="87"/>
      <c r="V16" s="52"/>
      <c r="W16" s="129" t="s">
        <v>77</v>
      </c>
      <c r="X16" s="129"/>
      <c r="Y16" s="129"/>
      <c r="Z16" s="129"/>
      <c r="AA16" s="129"/>
      <c r="AB16" s="129"/>
      <c r="AC16" s="168"/>
      <c r="AD16" s="160"/>
    </row>
    <row r="17" spans="2:30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3"/>
      <c r="AB17" s="23"/>
      <c r="AC17" s="23"/>
      <c r="AD17" s="23"/>
    </row>
    <row r="18" spans="1:30" s="25" customFormat="1" ht="9" customHeight="1" thickBot="1">
      <c r="A18" s="180" t="s">
        <v>23</v>
      </c>
      <c r="B18" s="181"/>
      <c r="C18" s="181"/>
      <c r="D18" s="181"/>
      <c r="E18" s="181"/>
      <c r="F18" s="181"/>
      <c r="G18" s="157" t="s">
        <v>25</v>
      </c>
      <c r="H18" s="116" t="s">
        <v>32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119"/>
    </row>
    <row r="19" spans="1:30" s="25" customFormat="1" ht="5.25" customHeight="1">
      <c r="A19" s="182"/>
      <c r="B19" s="183"/>
      <c r="C19" s="183"/>
      <c r="D19" s="183"/>
      <c r="E19" s="183"/>
      <c r="F19" s="183"/>
      <c r="G19" s="158"/>
      <c r="H19" s="122" t="s">
        <v>33</v>
      </c>
      <c r="I19" s="123"/>
      <c r="J19" s="123"/>
      <c r="K19" s="123"/>
      <c r="L19" s="124"/>
      <c r="M19" s="201" t="s">
        <v>34</v>
      </c>
      <c r="N19" s="202"/>
      <c r="O19" s="202"/>
      <c r="P19" s="202"/>
      <c r="Q19" s="202"/>
      <c r="R19" s="201" t="s">
        <v>71</v>
      </c>
      <c r="S19" s="202"/>
      <c r="T19" s="202"/>
      <c r="U19" s="202"/>
      <c r="V19" s="205"/>
      <c r="W19" s="207" t="s">
        <v>74</v>
      </c>
      <c r="X19" s="208"/>
      <c r="Y19" s="208"/>
      <c r="Z19" s="208"/>
      <c r="AA19" s="208"/>
      <c r="AB19" s="209"/>
      <c r="AC19" s="184" t="s">
        <v>20</v>
      </c>
      <c r="AD19" s="185"/>
    </row>
    <row r="20" spans="1:30" s="25" customFormat="1" ht="5.25" customHeight="1" thickBot="1">
      <c r="A20" s="189" t="s">
        <v>48</v>
      </c>
      <c r="B20" s="190"/>
      <c r="C20" s="190"/>
      <c r="D20" s="190"/>
      <c r="E20" s="191"/>
      <c r="F20" s="153" t="s">
        <v>24</v>
      </c>
      <c r="G20" s="158"/>
      <c r="H20" s="125"/>
      <c r="I20" s="126"/>
      <c r="J20" s="126"/>
      <c r="K20" s="126"/>
      <c r="L20" s="127"/>
      <c r="M20" s="203"/>
      <c r="N20" s="204"/>
      <c r="O20" s="204"/>
      <c r="P20" s="204"/>
      <c r="Q20" s="204"/>
      <c r="R20" s="203"/>
      <c r="S20" s="204"/>
      <c r="T20" s="204"/>
      <c r="U20" s="204"/>
      <c r="V20" s="206"/>
      <c r="W20" s="210"/>
      <c r="X20" s="211"/>
      <c r="Y20" s="211"/>
      <c r="Z20" s="211"/>
      <c r="AA20" s="211"/>
      <c r="AB20" s="212"/>
      <c r="AC20" s="186"/>
      <c r="AD20" s="187"/>
    </row>
    <row r="21" spans="1:30" s="25" customFormat="1" ht="45" customHeight="1" thickBot="1">
      <c r="A21" s="192"/>
      <c r="B21" s="193"/>
      <c r="C21" s="193"/>
      <c r="D21" s="193"/>
      <c r="E21" s="194"/>
      <c r="F21" s="154"/>
      <c r="G21" s="159"/>
      <c r="H21" s="90" t="str">
        <f>Лист2!D23</f>
        <v>суп молочный с маслом</v>
      </c>
      <c r="I21" s="91" t="str">
        <f>Лист2!D24</f>
        <v>коф. Напиток с молоком</v>
      </c>
      <c r="J21" s="91" t="str">
        <f>Лист2!D25</f>
        <v>хлеб пшеничный</v>
      </c>
      <c r="K21" s="91">
        <f>Лист2!D26</f>
        <v>0</v>
      </c>
      <c r="L21" s="92">
        <f>Лист2!D27</f>
        <v>0</v>
      </c>
      <c r="M21" s="94" t="str">
        <f>Лист2!D29</f>
        <v>отвар. Свекла</v>
      </c>
      <c r="N21" s="94" t="str">
        <f>Лист2!D30</f>
        <v>плов</v>
      </c>
      <c r="O21" s="93" t="str">
        <f>Лист2!D31</f>
        <v>компот из сухофрук</v>
      </c>
      <c r="P21" s="93" t="str">
        <f>Лист2!D32</f>
        <v>хлеб ржан</v>
      </c>
      <c r="Q21" s="95">
        <f>Лист2!D33</f>
        <v>0</v>
      </c>
      <c r="R21" s="94">
        <f>Лист2!D36</f>
        <v>0</v>
      </c>
      <c r="S21" s="93">
        <f>Лист2!D37</f>
        <v>0</v>
      </c>
      <c r="T21" s="93">
        <f>Лист2!D38</f>
        <v>0</v>
      </c>
      <c r="U21" s="93">
        <f>Лист2!D39</f>
        <v>0</v>
      </c>
      <c r="V21" s="95">
        <f>Лист2!D40</f>
        <v>0</v>
      </c>
      <c r="W21" s="94" t="str">
        <f>Лист2!D42</f>
        <v>шоколад сникерс</v>
      </c>
      <c r="X21" s="93" t="str">
        <f>Лист2!D43</f>
        <v>нектаринка</v>
      </c>
      <c r="Y21" s="93">
        <f>Лист2!D44</f>
        <v>0</v>
      </c>
      <c r="Z21" s="93">
        <f>Лист2!D45</f>
        <v>0</v>
      </c>
      <c r="AA21" s="93"/>
      <c r="AB21" s="109"/>
      <c r="AC21" s="106" t="s">
        <v>21</v>
      </c>
      <c r="AD21" s="96" t="s">
        <v>22</v>
      </c>
    </row>
    <row r="22" spans="1:30" s="27" customFormat="1" ht="12.75" customHeight="1">
      <c r="A22" s="155" t="s">
        <v>66</v>
      </c>
      <c r="B22" s="155"/>
      <c r="C22" s="155"/>
      <c r="D22" s="155"/>
      <c r="E22" s="155"/>
      <c r="F22" s="26" t="s">
        <v>92</v>
      </c>
      <c r="G22" s="51">
        <v>48</v>
      </c>
      <c r="H22" s="29">
        <v>12</v>
      </c>
      <c r="I22" s="30">
        <v>6</v>
      </c>
      <c r="J22" s="30"/>
      <c r="K22" s="30"/>
      <c r="L22" s="33"/>
      <c r="M22" s="31"/>
      <c r="N22" s="32"/>
      <c r="O22" s="32"/>
      <c r="P22" s="32"/>
      <c r="Q22" s="71"/>
      <c r="R22" s="31"/>
      <c r="S22" s="32"/>
      <c r="T22" s="32"/>
      <c r="U22" s="32"/>
      <c r="V22" s="71"/>
      <c r="W22" s="31"/>
      <c r="X22" s="32"/>
      <c r="Y22" s="32"/>
      <c r="Z22" s="32"/>
      <c r="AA22" s="32"/>
      <c r="AB22" s="33"/>
      <c r="AC22" s="107">
        <f>SUM(H22:AB22)</f>
        <v>18</v>
      </c>
      <c r="AD22" s="56">
        <f aca="true" t="shared" si="0" ref="AD22:AD69">AC22*G22</f>
        <v>864</v>
      </c>
    </row>
    <row r="23" spans="1:30" s="27" customFormat="1" ht="12.75" customHeight="1">
      <c r="A23" s="152" t="s">
        <v>93</v>
      </c>
      <c r="B23" s="152"/>
      <c r="C23" s="152"/>
      <c r="D23" s="152"/>
      <c r="E23" s="152"/>
      <c r="F23" s="28" t="s">
        <v>42</v>
      </c>
      <c r="G23" s="47">
        <v>94.2</v>
      </c>
      <c r="H23" s="29">
        <v>2.4</v>
      </c>
      <c r="I23" s="30"/>
      <c r="J23" s="30"/>
      <c r="K23" s="30"/>
      <c r="L23" s="33"/>
      <c r="M23" s="31"/>
      <c r="N23" s="32"/>
      <c r="O23" s="32"/>
      <c r="P23" s="32"/>
      <c r="Q23" s="71"/>
      <c r="R23" s="31"/>
      <c r="S23" s="32"/>
      <c r="T23" s="32"/>
      <c r="U23" s="32"/>
      <c r="V23" s="71"/>
      <c r="W23" s="31"/>
      <c r="X23" s="32"/>
      <c r="Y23" s="32"/>
      <c r="Z23" s="32"/>
      <c r="AA23" s="32"/>
      <c r="AB23" s="33"/>
      <c r="AC23" s="107">
        <f aca="true" t="shared" si="1" ref="AC23:AC69">SUM(H23:AB23)</f>
        <v>2.4</v>
      </c>
      <c r="AD23" s="56">
        <f t="shared" si="0"/>
        <v>226.08</v>
      </c>
    </row>
    <row r="24" spans="1:30" s="27" customFormat="1" ht="12.75" customHeight="1">
      <c r="A24" s="139" t="s">
        <v>85</v>
      </c>
      <c r="B24" s="140"/>
      <c r="C24" s="140"/>
      <c r="D24" s="140"/>
      <c r="E24" s="141"/>
      <c r="F24" s="28" t="s">
        <v>42</v>
      </c>
      <c r="G24" s="47">
        <v>396</v>
      </c>
      <c r="H24" s="29">
        <v>0.6</v>
      </c>
      <c r="I24" s="30"/>
      <c r="J24" s="30"/>
      <c r="K24" s="30"/>
      <c r="L24" s="33"/>
      <c r="M24" s="31"/>
      <c r="N24" s="32"/>
      <c r="O24" s="32"/>
      <c r="P24" s="32"/>
      <c r="Q24" s="71"/>
      <c r="R24" s="31"/>
      <c r="S24" s="32"/>
      <c r="T24" s="32"/>
      <c r="U24" s="32"/>
      <c r="V24" s="71"/>
      <c r="W24" s="31"/>
      <c r="X24" s="32"/>
      <c r="Y24" s="32"/>
      <c r="Z24" s="32"/>
      <c r="AA24" s="32"/>
      <c r="AB24" s="33"/>
      <c r="AC24" s="107">
        <f t="shared" si="1"/>
        <v>0.6</v>
      </c>
      <c r="AD24" s="56">
        <f t="shared" si="0"/>
        <v>237.6</v>
      </c>
    </row>
    <row r="25" spans="1:30" s="27" customFormat="1" ht="12.75" customHeight="1">
      <c r="A25" s="152" t="s">
        <v>67</v>
      </c>
      <c r="B25" s="152"/>
      <c r="C25" s="152"/>
      <c r="D25" s="152"/>
      <c r="E25" s="152"/>
      <c r="F25" s="28" t="s">
        <v>42</v>
      </c>
      <c r="G25" s="47">
        <v>37.8</v>
      </c>
      <c r="H25" s="29">
        <v>0.6</v>
      </c>
      <c r="I25" s="30">
        <v>0.4</v>
      </c>
      <c r="J25" s="30"/>
      <c r="K25" s="30"/>
      <c r="L25" s="33"/>
      <c r="M25" s="31"/>
      <c r="N25" s="32"/>
      <c r="O25" s="32"/>
      <c r="P25" s="32"/>
      <c r="Q25" s="71"/>
      <c r="R25" s="31"/>
      <c r="S25" s="32"/>
      <c r="T25" s="32"/>
      <c r="U25" s="32"/>
      <c r="V25" s="71"/>
      <c r="W25" s="31"/>
      <c r="X25" s="32"/>
      <c r="Y25" s="32"/>
      <c r="Z25" s="32"/>
      <c r="AA25" s="32"/>
      <c r="AB25" s="33"/>
      <c r="AC25" s="107">
        <f t="shared" si="1"/>
        <v>1</v>
      </c>
      <c r="AD25" s="56">
        <f t="shared" si="0"/>
        <v>37.8</v>
      </c>
    </row>
    <row r="26" spans="1:30" s="27" customFormat="1" ht="12.75" customHeight="1">
      <c r="A26" s="139" t="s">
        <v>53</v>
      </c>
      <c r="B26" s="140"/>
      <c r="C26" s="140"/>
      <c r="D26" s="140"/>
      <c r="E26" s="141"/>
      <c r="F26" s="28" t="s">
        <v>42</v>
      </c>
      <c r="G26" s="47">
        <v>8.4</v>
      </c>
      <c r="H26" s="29">
        <v>0.5</v>
      </c>
      <c r="I26" s="67"/>
      <c r="J26" s="67"/>
      <c r="K26" s="30"/>
      <c r="L26" s="33"/>
      <c r="M26" s="31"/>
      <c r="N26" s="32">
        <v>0.9</v>
      </c>
      <c r="O26" s="32"/>
      <c r="P26" s="32"/>
      <c r="Q26" s="71"/>
      <c r="R26" s="31"/>
      <c r="S26" s="32"/>
      <c r="T26" s="32"/>
      <c r="U26" s="32"/>
      <c r="V26" s="71"/>
      <c r="W26" s="31"/>
      <c r="X26" s="32"/>
      <c r="Y26" s="32"/>
      <c r="Z26" s="32"/>
      <c r="AA26" s="32"/>
      <c r="AB26" s="33"/>
      <c r="AC26" s="107">
        <f t="shared" si="1"/>
        <v>1.4</v>
      </c>
      <c r="AD26" s="56">
        <f t="shared" si="0"/>
        <v>11.76</v>
      </c>
    </row>
    <row r="27" spans="1:30" s="8" customFormat="1" ht="12.75" customHeight="1">
      <c r="A27" s="139" t="s">
        <v>94</v>
      </c>
      <c r="B27" s="140"/>
      <c r="C27" s="140"/>
      <c r="D27" s="140"/>
      <c r="E27" s="141"/>
      <c r="F27" s="28" t="s">
        <v>42</v>
      </c>
      <c r="G27" s="48">
        <v>240.5</v>
      </c>
      <c r="H27" s="34"/>
      <c r="I27" s="68">
        <v>0.1</v>
      </c>
      <c r="J27" s="68"/>
      <c r="K27" s="35"/>
      <c r="L27" s="39"/>
      <c r="M27" s="37"/>
      <c r="N27" s="38"/>
      <c r="O27" s="38"/>
      <c r="P27" s="38"/>
      <c r="Q27" s="72"/>
      <c r="R27" s="37"/>
      <c r="S27" s="38"/>
      <c r="T27" s="38"/>
      <c r="U27" s="38"/>
      <c r="V27" s="72"/>
      <c r="W27" s="37"/>
      <c r="X27" s="38"/>
      <c r="Y27" s="38"/>
      <c r="Z27" s="38"/>
      <c r="AA27" s="38"/>
      <c r="AB27" s="39"/>
      <c r="AC27" s="107">
        <f t="shared" si="1"/>
        <v>0.1</v>
      </c>
      <c r="AD27" s="56">
        <f t="shared" si="0"/>
        <v>24.05</v>
      </c>
    </row>
    <row r="28" spans="1:30" s="8" customFormat="1" ht="12.75" customHeight="1">
      <c r="A28" s="152" t="s">
        <v>87</v>
      </c>
      <c r="B28" s="152"/>
      <c r="C28" s="152"/>
      <c r="D28" s="152"/>
      <c r="E28" s="152"/>
      <c r="F28" s="40" t="s">
        <v>42</v>
      </c>
      <c r="G28" s="48">
        <v>235</v>
      </c>
      <c r="H28" s="34"/>
      <c r="I28" s="35"/>
      <c r="J28" s="35"/>
      <c r="K28" s="35"/>
      <c r="L28" s="39"/>
      <c r="M28" s="37"/>
      <c r="N28" s="38">
        <v>2.7</v>
      </c>
      <c r="O28" s="38"/>
      <c r="P28" s="38"/>
      <c r="Q28" s="72"/>
      <c r="R28" s="37"/>
      <c r="S28" s="38"/>
      <c r="T28" s="38"/>
      <c r="U28" s="38"/>
      <c r="V28" s="72"/>
      <c r="W28" s="37"/>
      <c r="X28" s="38"/>
      <c r="Y28" s="38"/>
      <c r="Z28" s="38"/>
      <c r="AA28" s="38"/>
      <c r="AB28" s="39"/>
      <c r="AC28" s="107">
        <f t="shared" si="1"/>
        <v>2.7</v>
      </c>
      <c r="AD28" s="56">
        <f t="shared" si="0"/>
        <v>634.5</v>
      </c>
    </row>
    <row r="29" spans="1:30" s="8" customFormat="1" ht="12.75" customHeight="1">
      <c r="A29" s="152" t="s">
        <v>87</v>
      </c>
      <c r="B29" s="152"/>
      <c r="C29" s="152"/>
      <c r="D29" s="152"/>
      <c r="E29" s="152"/>
      <c r="F29" s="40" t="s">
        <v>42</v>
      </c>
      <c r="G29" s="48">
        <v>218</v>
      </c>
      <c r="H29" s="34"/>
      <c r="I29" s="35"/>
      <c r="J29" s="35"/>
      <c r="K29" s="35"/>
      <c r="L29" s="39"/>
      <c r="M29" s="37"/>
      <c r="N29" s="38">
        <v>6</v>
      </c>
      <c r="O29" s="38"/>
      <c r="P29" s="38"/>
      <c r="Q29" s="72"/>
      <c r="R29" s="37"/>
      <c r="S29" s="38"/>
      <c r="T29" s="38"/>
      <c r="U29" s="38"/>
      <c r="V29" s="72"/>
      <c r="W29" s="37"/>
      <c r="X29" s="38"/>
      <c r="Y29" s="38"/>
      <c r="Z29" s="38"/>
      <c r="AA29" s="38"/>
      <c r="AB29" s="39"/>
      <c r="AC29" s="107">
        <f t="shared" si="1"/>
        <v>6</v>
      </c>
      <c r="AD29" s="56">
        <f t="shared" si="0"/>
        <v>1308</v>
      </c>
    </row>
    <row r="30" spans="1:30" s="8" customFormat="1" ht="12.75" customHeight="1">
      <c r="A30" s="152" t="s">
        <v>95</v>
      </c>
      <c r="B30" s="152"/>
      <c r="C30" s="152"/>
      <c r="D30" s="152"/>
      <c r="E30" s="152"/>
      <c r="F30" s="40" t="s">
        <v>60</v>
      </c>
      <c r="G30" s="48">
        <v>69.5</v>
      </c>
      <c r="H30" s="34"/>
      <c r="I30" s="35"/>
      <c r="J30" s="35"/>
      <c r="K30" s="35"/>
      <c r="L30" s="39"/>
      <c r="M30" s="37"/>
      <c r="N30" s="38">
        <v>7</v>
      </c>
      <c r="O30" s="38"/>
      <c r="P30" s="38"/>
      <c r="Q30" s="72"/>
      <c r="R30" s="37"/>
      <c r="S30" s="38"/>
      <c r="T30" s="38"/>
      <c r="U30" s="38"/>
      <c r="V30" s="72"/>
      <c r="W30" s="37"/>
      <c r="X30" s="38"/>
      <c r="Y30" s="38"/>
      <c r="Z30" s="38"/>
      <c r="AA30" s="38"/>
      <c r="AB30" s="39"/>
      <c r="AC30" s="107">
        <f t="shared" si="1"/>
        <v>7</v>
      </c>
      <c r="AD30" s="56">
        <f t="shared" si="0"/>
        <v>486.5</v>
      </c>
    </row>
    <row r="31" spans="1:30" s="8" customFormat="1" ht="12.75" customHeight="1">
      <c r="A31" s="152" t="s">
        <v>96</v>
      </c>
      <c r="B31" s="152"/>
      <c r="C31" s="152"/>
      <c r="D31" s="152"/>
      <c r="E31" s="152"/>
      <c r="F31" s="40" t="s">
        <v>42</v>
      </c>
      <c r="G31" s="48">
        <v>73.06</v>
      </c>
      <c r="H31" s="34"/>
      <c r="I31" s="35"/>
      <c r="J31" s="35"/>
      <c r="K31" s="35"/>
      <c r="L31" s="39"/>
      <c r="M31" s="37"/>
      <c r="N31" s="38">
        <v>2</v>
      </c>
      <c r="O31" s="38"/>
      <c r="P31" s="38"/>
      <c r="Q31" s="72"/>
      <c r="R31" s="37"/>
      <c r="S31" s="38"/>
      <c r="T31" s="38"/>
      <c r="U31" s="38"/>
      <c r="V31" s="72"/>
      <c r="W31" s="37"/>
      <c r="X31" s="38"/>
      <c r="Y31" s="38"/>
      <c r="Z31" s="38"/>
      <c r="AA31" s="38"/>
      <c r="AB31" s="39"/>
      <c r="AC31" s="107">
        <f t="shared" si="1"/>
        <v>2</v>
      </c>
      <c r="AD31" s="56">
        <f t="shared" si="0"/>
        <v>146.12</v>
      </c>
    </row>
    <row r="32" spans="1:30" s="8" customFormat="1" ht="12.75" customHeight="1">
      <c r="A32" s="139" t="s">
        <v>68</v>
      </c>
      <c r="B32" s="140"/>
      <c r="C32" s="140"/>
      <c r="D32" s="140"/>
      <c r="E32" s="141"/>
      <c r="F32" s="40" t="s">
        <v>42</v>
      </c>
      <c r="G32" s="48">
        <v>20</v>
      </c>
      <c r="H32" s="34"/>
      <c r="I32" s="35"/>
      <c r="J32" s="35"/>
      <c r="K32" s="35"/>
      <c r="L32" s="39"/>
      <c r="M32" s="37"/>
      <c r="N32" s="38">
        <v>1.5</v>
      </c>
      <c r="O32" s="38"/>
      <c r="P32" s="38"/>
      <c r="Q32" s="72"/>
      <c r="R32" s="37"/>
      <c r="S32" s="38"/>
      <c r="T32" s="38"/>
      <c r="U32" s="38"/>
      <c r="V32" s="72"/>
      <c r="W32" s="37"/>
      <c r="X32" s="38"/>
      <c r="Y32" s="38"/>
      <c r="Z32" s="38"/>
      <c r="AA32" s="38"/>
      <c r="AB32" s="39"/>
      <c r="AC32" s="107">
        <f t="shared" si="1"/>
        <v>1.5</v>
      </c>
      <c r="AD32" s="56">
        <f t="shared" si="0"/>
        <v>30</v>
      </c>
    </row>
    <row r="33" spans="1:30" s="8" customFormat="1" ht="12.75" customHeight="1">
      <c r="A33" s="179" t="s">
        <v>69</v>
      </c>
      <c r="B33" s="179"/>
      <c r="C33" s="179"/>
      <c r="D33" s="179"/>
      <c r="E33" s="179"/>
      <c r="F33" s="40" t="s">
        <v>42</v>
      </c>
      <c r="G33" s="48">
        <v>20</v>
      </c>
      <c r="H33" s="34"/>
      <c r="I33" s="35"/>
      <c r="J33" s="35"/>
      <c r="K33" s="35"/>
      <c r="L33" s="39"/>
      <c r="M33" s="37"/>
      <c r="N33" s="38">
        <v>1.5</v>
      </c>
      <c r="O33" s="38"/>
      <c r="P33" s="38"/>
      <c r="Q33" s="72"/>
      <c r="R33" s="37"/>
      <c r="S33" s="38"/>
      <c r="T33" s="38"/>
      <c r="U33" s="38"/>
      <c r="V33" s="72"/>
      <c r="W33" s="37"/>
      <c r="X33" s="38"/>
      <c r="Y33" s="38"/>
      <c r="Z33" s="38"/>
      <c r="AA33" s="38"/>
      <c r="AB33" s="39"/>
      <c r="AC33" s="107">
        <f t="shared" si="1"/>
        <v>1.5</v>
      </c>
      <c r="AD33" s="56">
        <f t="shared" si="0"/>
        <v>30</v>
      </c>
    </row>
    <row r="34" spans="1:30" s="8" customFormat="1" ht="12.75" customHeight="1">
      <c r="A34" s="152" t="s">
        <v>97</v>
      </c>
      <c r="B34" s="152"/>
      <c r="C34" s="152"/>
      <c r="D34" s="152"/>
      <c r="E34" s="152"/>
      <c r="F34" s="40" t="s">
        <v>42</v>
      </c>
      <c r="G34" s="48">
        <v>185.85</v>
      </c>
      <c r="H34" s="34"/>
      <c r="I34" s="35"/>
      <c r="J34" s="35"/>
      <c r="K34" s="35"/>
      <c r="L34" s="39"/>
      <c r="M34" s="37"/>
      <c r="N34" s="38">
        <v>0.2</v>
      </c>
      <c r="O34" s="38"/>
      <c r="P34" s="38"/>
      <c r="Q34" s="72"/>
      <c r="R34" s="37"/>
      <c r="S34" s="38"/>
      <c r="T34" s="38"/>
      <c r="U34" s="38"/>
      <c r="V34" s="72"/>
      <c r="W34" s="37"/>
      <c r="X34" s="38"/>
      <c r="Y34" s="38"/>
      <c r="Z34" s="38"/>
      <c r="AA34" s="38"/>
      <c r="AB34" s="39"/>
      <c r="AC34" s="107">
        <f t="shared" si="1"/>
        <v>0.2</v>
      </c>
      <c r="AD34" s="56">
        <f t="shared" si="0"/>
        <v>37.17</v>
      </c>
    </row>
    <row r="35" spans="1:30" s="8" customFormat="1" ht="12.75" customHeight="1">
      <c r="A35" s="152" t="s">
        <v>98</v>
      </c>
      <c r="B35" s="152"/>
      <c r="C35" s="152"/>
      <c r="D35" s="152"/>
      <c r="E35" s="152"/>
      <c r="F35" s="40" t="s">
        <v>42</v>
      </c>
      <c r="G35" s="48">
        <v>94.66</v>
      </c>
      <c r="H35" s="34"/>
      <c r="I35" s="35"/>
      <c r="J35" s="35"/>
      <c r="K35" s="35"/>
      <c r="L35" s="39"/>
      <c r="M35" s="37"/>
      <c r="N35" s="38"/>
      <c r="O35" s="38">
        <v>1</v>
      </c>
      <c r="P35" s="38"/>
      <c r="Q35" s="72"/>
      <c r="R35" s="37"/>
      <c r="S35" s="38"/>
      <c r="T35" s="38"/>
      <c r="U35" s="38"/>
      <c r="V35" s="72"/>
      <c r="W35" s="37"/>
      <c r="X35" s="38"/>
      <c r="Y35" s="38"/>
      <c r="Z35" s="38"/>
      <c r="AA35" s="38"/>
      <c r="AB35" s="39"/>
      <c r="AC35" s="107">
        <f t="shared" si="1"/>
        <v>1</v>
      </c>
      <c r="AD35" s="56">
        <f t="shared" si="0"/>
        <v>94.66</v>
      </c>
    </row>
    <row r="36" spans="1:30" s="8" customFormat="1" ht="12.75" customHeight="1">
      <c r="A36" s="152" t="s">
        <v>67</v>
      </c>
      <c r="B36" s="152"/>
      <c r="C36" s="152"/>
      <c r="D36" s="152"/>
      <c r="E36" s="152"/>
      <c r="F36" s="40" t="s">
        <v>42</v>
      </c>
      <c r="G36" s="48">
        <v>38.6</v>
      </c>
      <c r="H36" s="34"/>
      <c r="I36" s="35">
        <v>1.4</v>
      </c>
      <c r="J36" s="35"/>
      <c r="K36" s="35"/>
      <c r="L36" s="39"/>
      <c r="M36" s="37"/>
      <c r="N36" s="38"/>
      <c r="O36" s="38">
        <v>1.8</v>
      </c>
      <c r="P36" s="38"/>
      <c r="Q36" s="72"/>
      <c r="R36" s="37"/>
      <c r="S36" s="38"/>
      <c r="T36" s="38"/>
      <c r="U36" s="38"/>
      <c r="V36" s="72"/>
      <c r="W36" s="37"/>
      <c r="X36" s="38"/>
      <c r="Y36" s="38"/>
      <c r="Z36" s="38"/>
      <c r="AA36" s="38"/>
      <c r="AB36" s="39"/>
      <c r="AC36" s="107">
        <f t="shared" si="1"/>
        <v>3.2</v>
      </c>
      <c r="AD36" s="56">
        <f t="shared" si="0"/>
        <v>123.52000000000001</v>
      </c>
    </row>
    <row r="37" spans="1:30" s="8" customFormat="1" ht="12.75" customHeight="1">
      <c r="A37" s="179" t="s">
        <v>89</v>
      </c>
      <c r="B37" s="179"/>
      <c r="C37" s="179"/>
      <c r="D37" s="179"/>
      <c r="E37" s="179"/>
      <c r="F37" s="40" t="s">
        <v>42</v>
      </c>
      <c r="G37" s="48">
        <v>37</v>
      </c>
      <c r="H37" s="34"/>
      <c r="I37" s="35"/>
      <c r="J37" s="35">
        <v>2.4</v>
      </c>
      <c r="K37" s="35"/>
      <c r="L37" s="39"/>
      <c r="M37" s="37"/>
      <c r="N37" s="38"/>
      <c r="O37" s="38"/>
      <c r="P37" s="38"/>
      <c r="Q37" s="72"/>
      <c r="R37" s="37"/>
      <c r="S37" s="38"/>
      <c r="T37" s="38"/>
      <c r="U37" s="38"/>
      <c r="V37" s="72"/>
      <c r="W37" s="37"/>
      <c r="X37" s="38"/>
      <c r="Y37" s="38"/>
      <c r="Z37" s="38"/>
      <c r="AA37" s="38"/>
      <c r="AB37" s="39"/>
      <c r="AC37" s="107">
        <f t="shared" si="1"/>
        <v>2.4</v>
      </c>
      <c r="AD37" s="56">
        <f t="shared" si="0"/>
        <v>88.8</v>
      </c>
    </row>
    <row r="38" spans="1:30" s="8" customFormat="1" ht="12.75" customHeight="1">
      <c r="A38" s="152" t="s">
        <v>70</v>
      </c>
      <c r="B38" s="152"/>
      <c r="C38" s="152"/>
      <c r="D38" s="152"/>
      <c r="E38" s="152"/>
      <c r="F38" s="40" t="s">
        <v>42</v>
      </c>
      <c r="G38" s="48">
        <v>31.67</v>
      </c>
      <c r="H38" s="34"/>
      <c r="I38" s="35"/>
      <c r="J38" s="35"/>
      <c r="K38" s="35"/>
      <c r="L38" s="39"/>
      <c r="M38" s="37"/>
      <c r="N38" s="38"/>
      <c r="O38" s="38"/>
      <c r="P38" s="38">
        <v>3</v>
      </c>
      <c r="Q38" s="72"/>
      <c r="R38" s="37"/>
      <c r="S38" s="38"/>
      <c r="T38" s="38"/>
      <c r="U38" s="38"/>
      <c r="V38" s="72"/>
      <c r="W38" s="37"/>
      <c r="X38" s="38"/>
      <c r="Y38" s="38"/>
      <c r="Z38" s="38"/>
      <c r="AA38" s="38"/>
      <c r="AB38" s="39"/>
      <c r="AC38" s="107">
        <f t="shared" si="1"/>
        <v>3</v>
      </c>
      <c r="AD38" s="56">
        <f t="shared" si="0"/>
        <v>95.01</v>
      </c>
    </row>
    <row r="39" spans="1:30" s="8" customFormat="1" ht="12.75" customHeight="1">
      <c r="A39" s="152" t="s">
        <v>99</v>
      </c>
      <c r="B39" s="152"/>
      <c r="C39" s="152"/>
      <c r="D39" s="152"/>
      <c r="E39" s="152"/>
      <c r="F39" s="40" t="s">
        <v>42</v>
      </c>
      <c r="G39" s="48">
        <v>10</v>
      </c>
      <c r="H39" s="34"/>
      <c r="I39" s="35"/>
      <c r="J39" s="35"/>
      <c r="K39" s="35"/>
      <c r="L39" s="39"/>
      <c r="M39" s="115">
        <v>12.5</v>
      </c>
      <c r="N39" s="38"/>
      <c r="O39" s="38"/>
      <c r="P39" s="38"/>
      <c r="Q39" s="72"/>
      <c r="R39" s="37"/>
      <c r="S39" s="38"/>
      <c r="T39" s="38"/>
      <c r="U39" s="38"/>
      <c r="V39" s="72"/>
      <c r="W39" s="37"/>
      <c r="X39" s="38"/>
      <c r="Y39" s="38"/>
      <c r="Z39" s="38"/>
      <c r="AA39" s="38"/>
      <c r="AB39" s="39"/>
      <c r="AC39" s="107">
        <f t="shared" si="1"/>
        <v>12.5</v>
      </c>
      <c r="AD39" s="56">
        <f t="shared" si="0"/>
        <v>125</v>
      </c>
    </row>
    <row r="40" spans="1:30" s="8" customFormat="1" ht="12.75" customHeight="1">
      <c r="A40" s="152" t="s">
        <v>102</v>
      </c>
      <c r="B40" s="152"/>
      <c r="C40" s="152"/>
      <c r="D40" s="152"/>
      <c r="E40" s="152"/>
      <c r="F40" s="40" t="s">
        <v>42</v>
      </c>
      <c r="G40" s="48">
        <v>810</v>
      </c>
      <c r="H40" s="34"/>
      <c r="I40" s="35"/>
      <c r="J40" s="35"/>
      <c r="K40" s="35"/>
      <c r="L40" s="39"/>
      <c r="M40" s="37"/>
      <c r="N40" s="38"/>
      <c r="O40" s="38"/>
      <c r="P40" s="38"/>
      <c r="Q40" s="72"/>
      <c r="R40" s="37"/>
      <c r="S40" s="38"/>
      <c r="T40" s="38"/>
      <c r="U40" s="38"/>
      <c r="V40" s="72"/>
      <c r="W40" s="37">
        <v>2.25</v>
      </c>
      <c r="X40" s="38"/>
      <c r="Y40" s="38"/>
      <c r="Z40" s="38"/>
      <c r="AA40" s="38"/>
      <c r="AB40" s="39"/>
      <c r="AC40" s="107">
        <f t="shared" si="1"/>
        <v>2.25</v>
      </c>
      <c r="AD40" s="56">
        <f t="shared" si="0"/>
        <v>1822.5</v>
      </c>
    </row>
    <row r="41" spans="1:30" s="8" customFormat="1" ht="12.75" customHeight="1">
      <c r="A41" s="152" t="s">
        <v>103</v>
      </c>
      <c r="B41" s="152"/>
      <c r="C41" s="152"/>
      <c r="D41" s="152"/>
      <c r="E41" s="152"/>
      <c r="F41" s="40" t="s">
        <v>42</v>
      </c>
      <c r="G41" s="48">
        <v>140</v>
      </c>
      <c r="H41" s="34"/>
      <c r="I41" s="35"/>
      <c r="J41" s="35"/>
      <c r="K41" s="35"/>
      <c r="L41" s="39"/>
      <c r="M41" s="37"/>
      <c r="N41" s="38"/>
      <c r="O41" s="38"/>
      <c r="P41" s="38"/>
      <c r="Q41" s="72"/>
      <c r="R41" s="37"/>
      <c r="S41" s="38"/>
      <c r="T41" s="38"/>
      <c r="U41" s="38"/>
      <c r="V41" s="72"/>
      <c r="W41" s="37"/>
      <c r="X41" s="38">
        <v>7.5</v>
      </c>
      <c r="Y41" s="38"/>
      <c r="Z41" s="38"/>
      <c r="AA41" s="38"/>
      <c r="AB41" s="39"/>
      <c r="AC41" s="107">
        <f t="shared" si="1"/>
        <v>7.5</v>
      </c>
      <c r="AD41" s="56">
        <f t="shared" si="0"/>
        <v>1050</v>
      </c>
    </row>
    <row r="42" spans="1:30" s="8" customFormat="1" ht="12.75" customHeight="1">
      <c r="A42" s="139"/>
      <c r="B42" s="140"/>
      <c r="C42" s="140"/>
      <c r="D42" s="140"/>
      <c r="E42" s="141"/>
      <c r="F42" s="40" t="s">
        <v>42</v>
      </c>
      <c r="G42" s="48"/>
      <c r="H42" s="34"/>
      <c r="I42" s="35"/>
      <c r="J42" s="35"/>
      <c r="K42" s="35"/>
      <c r="L42" s="39"/>
      <c r="M42" s="37"/>
      <c r="N42" s="38"/>
      <c r="O42" s="38"/>
      <c r="P42" s="38"/>
      <c r="Q42" s="72"/>
      <c r="R42" s="37"/>
      <c r="S42" s="38"/>
      <c r="T42" s="38"/>
      <c r="U42" s="38"/>
      <c r="V42" s="72"/>
      <c r="W42" s="37"/>
      <c r="X42" s="38"/>
      <c r="Y42" s="38"/>
      <c r="Z42" s="38"/>
      <c r="AA42" s="38"/>
      <c r="AB42" s="39"/>
      <c r="AC42" s="107">
        <f t="shared" si="1"/>
        <v>0</v>
      </c>
      <c r="AD42" s="56">
        <f t="shared" si="0"/>
        <v>0</v>
      </c>
    </row>
    <row r="43" spans="1:30" s="8" customFormat="1" ht="12.75" customHeight="1">
      <c r="A43" s="139"/>
      <c r="B43" s="140"/>
      <c r="C43" s="140"/>
      <c r="D43" s="140"/>
      <c r="E43" s="141"/>
      <c r="F43" s="40" t="s">
        <v>42</v>
      </c>
      <c r="G43" s="48"/>
      <c r="H43" s="34"/>
      <c r="I43" s="35"/>
      <c r="J43" s="35"/>
      <c r="K43" s="35"/>
      <c r="L43" s="39"/>
      <c r="M43" s="37"/>
      <c r="N43" s="38"/>
      <c r="O43" s="38"/>
      <c r="P43" s="38"/>
      <c r="Q43" s="72"/>
      <c r="R43" s="37"/>
      <c r="S43" s="38"/>
      <c r="T43" s="38"/>
      <c r="U43" s="38"/>
      <c r="V43" s="72"/>
      <c r="W43" s="37"/>
      <c r="X43" s="38"/>
      <c r="Y43" s="38"/>
      <c r="Z43" s="38"/>
      <c r="AA43" s="38"/>
      <c r="AB43" s="39"/>
      <c r="AC43" s="107">
        <f t="shared" si="1"/>
        <v>0</v>
      </c>
      <c r="AD43" s="56">
        <f t="shared" si="0"/>
        <v>0</v>
      </c>
    </row>
    <row r="44" spans="1:30" s="8" customFormat="1" ht="12.75" customHeight="1">
      <c r="A44" s="139"/>
      <c r="B44" s="140"/>
      <c r="C44" s="140"/>
      <c r="D44" s="140"/>
      <c r="E44" s="141"/>
      <c r="F44" s="40" t="s">
        <v>42</v>
      </c>
      <c r="G44" s="48"/>
      <c r="H44" s="34"/>
      <c r="I44" s="35"/>
      <c r="J44" s="35"/>
      <c r="K44" s="35"/>
      <c r="L44" s="39"/>
      <c r="M44" s="37"/>
      <c r="N44" s="38"/>
      <c r="O44" s="38"/>
      <c r="P44" s="38"/>
      <c r="Q44" s="72"/>
      <c r="R44" s="37"/>
      <c r="S44" s="38"/>
      <c r="T44" s="38"/>
      <c r="U44" s="38"/>
      <c r="V44" s="72"/>
      <c r="W44" s="37"/>
      <c r="X44" s="38"/>
      <c r="Y44" s="38"/>
      <c r="Z44" s="38"/>
      <c r="AA44" s="38"/>
      <c r="AB44" s="39"/>
      <c r="AC44" s="107">
        <f t="shared" si="1"/>
        <v>0</v>
      </c>
      <c r="AD44" s="56">
        <f t="shared" si="0"/>
        <v>0</v>
      </c>
    </row>
    <row r="45" spans="1:30" s="8" customFormat="1" ht="12.75" customHeight="1">
      <c r="A45" s="139"/>
      <c r="B45" s="140"/>
      <c r="C45" s="140"/>
      <c r="D45" s="140"/>
      <c r="E45" s="141"/>
      <c r="F45" s="40" t="s">
        <v>42</v>
      </c>
      <c r="G45" s="48"/>
      <c r="H45" s="34"/>
      <c r="I45" s="35"/>
      <c r="J45" s="35"/>
      <c r="K45" s="35"/>
      <c r="L45" s="39"/>
      <c r="M45" s="37"/>
      <c r="N45" s="38"/>
      <c r="O45" s="38"/>
      <c r="P45" s="38"/>
      <c r="Q45" s="72"/>
      <c r="R45" s="37"/>
      <c r="S45" s="38"/>
      <c r="T45" s="38"/>
      <c r="U45" s="38"/>
      <c r="V45" s="72"/>
      <c r="W45" s="37"/>
      <c r="X45" s="38"/>
      <c r="Y45" s="38"/>
      <c r="Z45" s="38"/>
      <c r="AA45" s="38"/>
      <c r="AB45" s="39"/>
      <c r="AC45" s="107">
        <f t="shared" si="1"/>
        <v>0</v>
      </c>
      <c r="AD45" s="56">
        <f t="shared" si="0"/>
        <v>0</v>
      </c>
    </row>
    <row r="46" spans="1:30" s="8" customFormat="1" ht="12.75" customHeight="1">
      <c r="A46" s="152"/>
      <c r="B46" s="152"/>
      <c r="C46" s="152"/>
      <c r="D46" s="152"/>
      <c r="E46" s="152"/>
      <c r="F46" s="40" t="s">
        <v>42</v>
      </c>
      <c r="G46" s="48"/>
      <c r="H46" s="34"/>
      <c r="I46" s="35"/>
      <c r="J46" s="35"/>
      <c r="K46" s="35"/>
      <c r="L46" s="39"/>
      <c r="M46" s="37"/>
      <c r="N46" s="38"/>
      <c r="O46" s="38"/>
      <c r="P46" s="38"/>
      <c r="Q46" s="72"/>
      <c r="R46" s="37"/>
      <c r="S46" s="38"/>
      <c r="T46" s="38"/>
      <c r="U46" s="38"/>
      <c r="V46" s="72"/>
      <c r="W46" s="37"/>
      <c r="X46" s="38"/>
      <c r="Y46" s="38"/>
      <c r="Z46" s="38"/>
      <c r="AA46" s="38"/>
      <c r="AB46" s="39"/>
      <c r="AC46" s="107">
        <f t="shared" si="1"/>
        <v>0</v>
      </c>
      <c r="AD46" s="56">
        <f t="shared" si="0"/>
        <v>0</v>
      </c>
    </row>
    <row r="47" spans="1:30" s="8" customFormat="1" ht="12.75" customHeight="1">
      <c r="A47" s="152"/>
      <c r="B47" s="152"/>
      <c r="C47" s="152"/>
      <c r="D47" s="152"/>
      <c r="E47" s="152"/>
      <c r="F47" s="40" t="s">
        <v>42</v>
      </c>
      <c r="G47" s="48"/>
      <c r="H47" s="34"/>
      <c r="I47" s="35"/>
      <c r="J47" s="35"/>
      <c r="K47" s="35"/>
      <c r="L47" s="39"/>
      <c r="M47" s="37"/>
      <c r="N47" s="38"/>
      <c r="O47" s="38"/>
      <c r="P47" s="38"/>
      <c r="Q47" s="72"/>
      <c r="R47" s="37"/>
      <c r="S47" s="38"/>
      <c r="T47" s="38"/>
      <c r="U47" s="38"/>
      <c r="V47" s="72"/>
      <c r="W47" s="37"/>
      <c r="X47" s="38"/>
      <c r="Y47" s="38"/>
      <c r="Z47" s="38"/>
      <c r="AA47" s="38"/>
      <c r="AB47" s="39"/>
      <c r="AC47" s="107">
        <f t="shared" si="1"/>
        <v>0</v>
      </c>
      <c r="AD47" s="56">
        <f t="shared" si="0"/>
        <v>0</v>
      </c>
    </row>
    <row r="48" spans="1:30" s="8" customFormat="1" ht="12.75" customHeight="1">
      <c r="A48" s="152"/>
      <c r="B48" s="152"/>
      <c r="C48" s="152"/>
      <c r="D48" s="152"/>
      <c r="E48" s="152"/>
      <c r="F48" s="40" t="s">
        <v>42</v>
      </c>
      <c r="G48" s="48"/>
      <c r="H48" s="34"/>
      <c r="I48" s="35"/>
      <c r="J48" s="35"/>
      <c r="K48" s="35"/>
      <c r="L48" s="39"/>
      <c r="M48" s="37"/>
      <c r="N48" s="38"/>
      <c r="O48" s="38"/>
      <c r="P48" s="38"/>
      <c r="Q48" s="72"/>
      <c r="R48" s="37"/>
      <c r="S48" s="38"/>
      <c r="T48" s="38"/>
      <c r="U48" s="38"/>
      <c r="V48" s="72"/>
      <c r="W48" s="37"/>
      <c r="X48" s="38"/>
      <c r="Y48" s="38"/>
      <c r="Z48" s="38"/>
      <c r="AA48" s="38"/>
      <c r="AB48" s="39"/>
      <c r="AC48" s="107">
        <f t="shared" si="1"/>
        <v>0</v>
      </c>
      <c r="AD48" s="56">
        <f t="shared" si="0"/>
        <v>0</v>
      </c>
    </row>
    <row r="49" spans="1:30" s="8" customFormat="1" ht="12.75" customHeight="1">
      <c r="A49" s="152"/>
      <c r="B49" s="152"/>
      <c r="C49" s="152"/>
      <c r="D49" s="152"/>
      <c r="E49" s="152"/>
      <c r="F49" s="40" t="s">
        <v>42</v>
      </c>
      <c r="G49" s="48"/>
      <c r="H49" s="34"/>
      <c r="I49" s="35"/>
      <c r="J49" s="35"/>
      <c r="K49" s="35"/>
      <c r="L49" s="39"/>
      <c r="M49" s="37"/>
      <c r="N49" s="38"/>
      <c r="O49" s="38"/>
      <c r="P49" s="38"/>
      <c r="Q49" s="72"/>
      <c r="R49" s="37"/>
      <c r="S49" s="38"/>
      <c r="T49" s="38"/>
      <c r="U49" s="38"/>
      <c r="V49" s="72"/>
      <c r="W49" s="37"/>
      <c r="X49" s="38"/>
      <c r="Y49" s="38"/>
      <c r="Z49" s="38"/>
      <c r="AA49" s="38"/>
      <c r="AB49" s="39"/>
      <c r="AC49" s="107">
        <f t="shared" si="1"/>
        <v>0</v>
      </c>
      <c r="AD49" s="56">
        <f t="shared" si="0"/>
        <v>0</v>
      </c>
    </row>
    <row r="50" spans="1:30" s="8" customFormat="1" ht="12.75" customHeight="1">
      <c r="A50" s="139"/>
      <c r="B50" s="140"/>
      <c r="C50" s="140"/>
      <c r="D50" s="140"/>
      <c r="E50" s="141"/>
      <c r="F50" s="40" t="s">
        <v>42</v>
      </c>
      <c r="G50" s="48"/>
      <c r="H50" s="34"/>
      <c r="I50" s="35"/>
      <c r="J50" s="35"/>
      <c r="K50" s="35"/>
      <c r="L50" s="39"/>
      <c r="M50" s="37"/>
      <c r="N50" s="38"/>
      <c r="O50" s="38"/>
      <c r="P50" s="38"/>
      <c r="Q50" s="72"/>
      <c r="R50" s="37"/>
      <c r="S50" s="38"/>
      <c r="T50" s="38"/>
      <c r="U50" s="38"/>
      <c r="V50" s="72"/>
      <c r="W50" s="37"/>
      <c r="X50" s="38"/>
      <c r="Y50" s="38"/>
      <c r="Z50" s="38"/>
      <c r="AA50" s="38"/>
      <c r="AB50" s="39"/>
      <c r="AC50" s="107">
        <f t="shared" si="1"/>
        <v>0</v>
      </c>
      <c r="AD50" s="56">
        <f t="shared" si="0"/>
        <v>0</v>
      </c>
    </row>
    <row r="51" spans="1:30" s="8" customFormat="1" ht="12.75" customHeight="1">
      <c r="A51" s="139"/>
      <c r="B51" s="140"/>
      <c r="C51" s="140"/>
      <c r="D51" s="140"/>
      <c r="E51" s="141"/>
      <c r="F51" s="40" t="s">
        <v>42</v>
      </c>
      <c r="G51" s="48"/>
      <c r="H51" s="34"/>
      <c r="I51" s="35"/>
      <c r="J51" s="35"/>
      <c r="K51" s="35"/>
      <c r="L51" s="39"/>
      <c r="M51" s="37"/>
      <c r="N51" s="38"/>
      <c r="O51" s="38"/>
      <c r="P51" s="38"/>
      <c r="Q51" s="72"/>
      <c r="R51" s="37"/>
      <c r="S51" s="38"/>
      <c r="T51" s="38"/>
      <c r="U51" s="38"/>
      <c r="V51" s="72"/>
      <c r="W51" s="37"/>
      <c r="X51" s="38"/>
      <c r="Y51" s="38"/>
      <c r="Z51" s="38"/>
      <c r="AA51" s="38"/>
      <c r="AB51" s="39"/>
      <c r="AC51" s="107">
        <f t="shared" si="1"/>
        <v>0</v>
      </c>
      <c r="AD51" s="56">
        <f t="shared" si="0"/>
        <v>0</v>
      </c>
    </row>
    <row r="52" spans="1:30" s="8" customFormat="1" ht="12.75" customHeight="1">
      <c r="A52" s="152"/>
      <c r="B52" s="152"/>
      <c r="C52" s="152"/>
      <c r="D52" s="152"/>
      <c r="E52" s="152"/>
      <c r="F52" s="40" t="s">
        <v>42</v>
      </c>
      <c r="G52" s="48"/>
      <c r="H52" s="34"/>
      <c r="I52" s="35"/>
      <c r="J52" s="35"/>
      <c r="K52" s="35"/>
      <c r="L52" s="39"/>
      <c r="M52" s="37"/>
      <c r="N52" s="38"/>
      <c r="O52" s="38"/>
      <c r="P52" s="38"/>
      <c r="Q52" s="72"/>
      <c r="R52" s="37"/>
      <c r="S52" s="38"/>
      <c r="T52" s="38"/>
      <c r="U52" s="38"/>
      <c r="V52" s="72"/>
      <c r="W52" s="37"/>
      <c r="X52" s="38"/>
      <c r="Y52" s="38"/>
      <c r="Z52" s="38"/>
      <c r="AA52" s="38"/>
      <c r="AB52" s="39"/>
      <c r="AC52" s="107">
        <f t="shared" si="1"/>
        <v>0</v>
      </c>
      <c r="AD52" s="56">
        <f t="shared" si="0"/>
        <v>0</v>
      </c>
    </row>
    <row r="53" spans="1:30" s="8" customFormat="1" ht="12.75" customHeight="1">
      <c r="A53" s="152"/>
      <c r="B53" s="152"/>
      <c r="C53" s="152"/>
      <c r="D53" s="152"/>
      <c r="E53" s="152"/>
      <c r="F53" s="40" t="s">
        <v>42</v>
      </c>
      <c r="G53" s="48"/>
      <c r="H53" s="34"/>
      <c r="I53" s="35"/>
      <c r="J53" s="35"/>
      <c r="K53" s="35"/>
      <c r="L53" s="39"/>
      <c r="M53" s="37"/>
      <c r="N53" s="38"/>
      <c r="O53" s="38"/>
      <c r="P53" s="38"/>
      <c r="Q53" s="72"/>
      <c r="R53" s="37"/>
      <c r="S53" s="38"/>
      <c r="T53" s="38"/>
      <c r="U53" s="38"/>
      <c r="V53" s="72"/>
      <c r="W53" s="37"/>
      <c r="X53" s="38"/>
      <c r="Y53" s="38"/>
      <c r="Z53" s="38"/>
      <c r="AA53" s="38"/>
      <c r="AB53" s="39"/>
      <c r="AC53" s="107">
        <f t="shared" si="1"/>
        <v>0</v>
      </c>
      <c r="AD53" s="56">
        <f t="shared" si="0"/>
        <v>0</v>
      </c>
    </row>
    <row r="54" spans="1:30" s="8" customFormat="1" ht="12.75" customHeight="1">
      <c r="A54" s="152"/>
      <c r="B54" s="152"/>
      <c r="C54" s="152"/>
      <c r="D54" s="152"/>
      <c r="E54" s="152"/>
      <c r="F54" s="40" t="s">
        <v>42</v>
      </c>
      <c r="G54" s="48"/>
      <c r="H54" s="34"/>
      <c r="I54" s="35"/>
      <c r="J54" s="35"/>
      <c r="K54" s="35"/>
      <c r="L54" s="39"/>
      <c r="M54" s="37"/>
      <c r="N54" s="38"/>
      <c r="O54" s="38"/>
      <c r="P54" s="38"/>
      <c r="Q54" s="72"/>
      <c r="R54" s="37"/>
      <c r="S54" s="38"/>
      <c r="T54" s="38"/>
      <c r="U54" s="38"/>
      <c r="V54" s="72"/>
      <c r="W54" s="37"/>
      <c r="X54" s="38"/>
      <c r="Y54" s="38"/>
      <c r="Z54" s="38"/>
      <c r="AA54" s="38"/>
      <c r="AB54" s="39"/>
      <c r="AC54" s="107">
        <f t="shared" si="1"/>
        <v>0</v>
      </c>
      <c r="AD54" s="56">
        <f t="shared" si="0"/>
        <v>0</v>
      </c>
    </row>
    <row r="55" spans="1:30" s="8" customFormat="1" ht="12.75" customHeight="1">
      <c r="A55" s="152"/>
      <c r="B55" s="152"/>
      <c r="C55" s="152"/>
      <c r="D55" s="152"/>
      <c r="E55" s="152"/>
      <c r="F55" s="40" t="s">
        <v>42</v>
      </c>
      <c r="G55" s="48"/>
      <c r="H55" s="34"/>
      <c r="I55" s="35"/>
      <c r="J55" s="35"/>
      <c r="K55" s="35"/>
      <c r="L55" s="39"/>
      <c r="M55" s="37"/>
      <c r="N55" s="38"/>
      <c r="O55" s="38"/>
      <c r="P55" s="38"/>
      <c r="Q55" s="72"/>
      <c r="R55" s="37"/>
      <c r="S55" s="38"/>
      <c r="T55" s="38"/>
      <c r="U55" s="38"/>
      <c r="V55" s="72"/>
      <c r="W55" s="37"/>
      <c r="X55" s="38"/>
      <c r="Y55" s="38"/>
      <c r="Z55" s="38"/>
      <c r="AA55" s="38"/>
      <c r="AB55" s="39"/>
      <c r="AC55" s="107">
        <f t="shared" si="1"/>
        <v>0</v>
      </c>
      <c r="AD55" s="56">
        <f t="shared" si="0"/>
        <v>0</v>
      </c>
    </row>
    <row r="56" spans="1:30" s="8" customFormat="1" ht="12.75" customHeight="1">
      <c r="A56" s="139"/>
      <c r="B56" s="140"/>
      <c r="C56" s="140"/>
      <c r="D56" s="140"/>
      <c r="E56" s="141"/>
      <c r="F56" s="40" t="s">
        <v>42</v>
      </c>
      <c r="G56" s="48">
        <v>0</v>
      </c>
      <c r="H56" s="34"/>
      <c r="I56" s="35"/>
      <c r="J56" s="35"/>
      <c r="K56" s="35"/>
      <c r="L56" s="39"/>
      <c r="M56" s="37"/>
      <c r="N56" s="38"/>
      <c r="O56" s="38"/>
      <c r="P56" s="38"/>
      <c r="Q56" s="72"/>
      <c r="R56" s="37"/>
      <c r="S56" s="38"/>
      <c r="T56" s="38"/>
      <c r="U56" s="38"/>
      <c r="V56" s="72"/>
      <c r="W56" s="37"/>
      <c r="X56" s="38"/>
      <c r="Y56" s="38"/>
      <c r="Z56" s="38"/>
      <c r="AA56" s="38"/>
      <c r="AB56" s="39"/>
      <c r="AC56" s="107">
        <f t="shared" si="1"/>
        <v>0</v>
      </c>
      <c r="AD56" s="56">
        <f t="shared" si="0"/>
        <v>0</v>
      </c>
    </row>
    <row r="57" spans="1:30" s="8" customFormat="1" ht="12.75" customHeight="1">
      <c r="A57" s="139"/>
      <c r="B57" s="140"/>
      <c r="C57" s="140"/>
      <c r="D57" s="140"/>
      <c r="E57" s="141"/>
      <c r="F57" s="40" t="s">
        <v>42</v>
      </c>
      <c r="G57" s="48">
        <v>0</v>
      </c>
      <c r="H57" s="34"/>
      <c r="I57" s="35"/>
      <c r="J57" s="35"/>
      <c r="K57" s="35"/>
      <c r="L57" s="39"/>
      <c r="M57" s="37"/>
      <c r="N57" s="38"/>
      <c r="O57" s="38"/>
      <c r="P57" s="38"/>
      <c r="Q57" s="72"/>
      <c r="R57" s="37"/>
      <c r="S57" s="38"/>
      <c r="T57" s="38"/>
      <c r="U57" s="38"/>
      <c r="V57" s="72"/>
      <c r="W57" s="37"/>
      <c r="X57" s="38"/>
      <c r="Y57" s="38"/>
      <c r="Z57" s="38"/>
      <c r="AA57" s="38"/>
      <c r="AB57" s="39"/>
      <c r="AC57" s="107">
        <f t="shared" si="1"/>
        <v>0</v>
      </c>
      <c r="AD57" s="56">
        <f t="shared" si="0"/>
        <v>0</v>
      </c>
    </row>
    <row r="58" spans="1:30" s="8" customFormat="1" ht="12.75" customHeight="1">
      <c r="A58" s="139"/>
      <c r="B58" s="140"/>
      <c r="C58" s="140"/>
      <c r="D58" s="140"/>
      <c r="E58" s="141"/>
      <c r="F58" s="40" t="s">
        <v>42</v>
      </c>
      <c r="G58" s="48">
        <v>0</v>
      </c>
      <c r="H58" s="34"/>
      <c r="I58" s="35"/>
      <c r="J58" s="35"/>
      <c r="K58" s="35"/>
      <c r="L58" s="39"/>
      <c r="M58" s="37"/>
      <c r="N58" s="38"/>
      <c r="O58" s="38"/>
      <c r="P58" s="38"/>
      <c r="Q58" s="72"/>
      <c r="R58" s="37"/>
      <c r="S58" s="38"/>
      <c r="T58" s="38"/>
      <c r="U58" s="38"/>
      <c r="V58" s="72"/>
      <c r="W58" s="37"/>
      <c r="X58" s="38"/>
      <c r="Y58" s="38"/>
      <c r="Z58" s="38"/>
      <c r="AA58" s="38"/>
      <c r="AB58" s="39"/>
      <c r="AC58" s="107">
        <f t="shared" si="1"/>
        <v>0</v>
      </c>
      <c r="AD58" s="56">
        <f t="shared" si="0"/>
        <v>0</v>
      </c>
    </row>
    <row r="59" spans="1:30" s="8" customFormat="1" ht="12.75" customHeight="1">
      <c r="A59" s="139"/>
      <c r="B59" s="140"/>
      <c r="C59" s="140"/>
      <c r="D59" s="140"/>
      <c r="E59" s="141"/>
      <c r="F59" s="40" t="s">
        <v>42</v>
      </c>
      <c r="G59" s="48">
        <v>0</v>
      </c>
      <c r="H59" s="34"/>
      <c r="I59" s="35"/>
      <c r="J59" s="35"/>
      <c r="K59" s="35"/>
      <c r="L59" s="39"/>
      <c r="M59" s="37"/>
      <c r="N59" s="38"/>
      <c r="O59" s="38"/>
      <c r="P59" s="38"/>
      <c r="Q59" s="72"/>
      <c r="R59" s="37"/>
      <c r="S59" s="38"/>
      <c r="T59" s="38"/>
      <c r="U59" s="38"/>
      <c r="V59" s="72"/>
      <c r="W59" s="37"/>
      <c r="X59" s="38"/>
      <c r="Y59" s="38"/>
      <c r="Z59" s="38"/>
      <c r="AA59" s="38"/>
      <c r="AB59" s="39"/>
      <c r="AC59" s="107">
        <f t="shared" si="1"/>
        <v>0</v>
      </c>
      <c r="AD59" s="56">
        <f t="shared" si="0"/>
        <v>0</v>
      </c>
    </row>
    <row r="60" spans="1:30" s="8" customFormat="1" ht="12.75" customHeight="1">
      <c r="A60" s="139"/>
      <c r="B60" s="140"/>
      <c r="C60" s="140"/>
      <c r="D60" s="140"/>
      <c r="E60" s="141"/>
      <c r="F60" s="40" t="s">
        <v>42</v>
      </c>
      <c r="G60" s="48">
        <v>0</v>
      </c>
      <c r="H60" s="34"/>
      <c r="I60" s="35"/>
      <c r="J60" s="35"/>
      <c r="K60" s="35"/>
      <c r="L60" s="39"/>
      <c r="M60" s="37"/>
      <c r="N60" s="38"/>
      <c r="O60" s="38"/>
      <c r="P60" s="38"/>
      <c r="Q60" s="72"/>
      <c r="R60" s="37"/>
      <c r="S60" s="38"/>
      <c r="T60" s="38"/>
      <c r="U60" s="38"/>
      <c r="V60" s="72"/>
      <c r="W60" s="37"/>
      <c r="X60" s="38"/>
      <c r="Y60" s="38"/>
      <c r="Z60" s="38"/>
      <c r="AA60" s="38"/>
      <c r="AB60" s="39"/>
      <c r="AC60" s="107">
        <f t="shared" si="1"/>
        <v>0</v>
      </c>
      <c r="AD60" s="56">
        <f t="shared" si="0"/>
        <v>0</v>
      </c>
    </row>
    <row r="61" spans="1:30" s="8" customFormat="1" ht="12.75" customHeight="1">
      <c r="A61" s="139"/>
      <c r="B61" s="140"/>
      <c r="C61" s="140"/>
      <c r="D61" s="140"/>
      <c r="E61" s="141"/>
      <c r="F61" s="40" t="s">
        <v>42</v>
      </c>
      <c r="G61" s="48">
        <v>0</v>
      </c>
      <c r="H61" s="34"/>
      <c r="I61" s="35"/>
      <c r="J61" s="35"/>
      <c r="K61" s="35"/>
      <c r="L61" s="39"/>
      <c r="M61" s="37"/>
      <c r="N61" s="38"/>
      <c r="O61" s="38"/>
      <c r="P61" s="38"/>
      <c r="Q61" s="72"/>
      <c r="R61" s="37"/>
      <c r="S61" s="38"/>
      <c r="T61" s="38"/>
      <c r="U61" s="38"/>
      <c r="V61" s="72"/>
      <c r="W61" s="37"/>
      <c r="X61" s="38"/>
      <c r="Y61" s="38"/>
      <c r="Z61" s="38"/>
      <c r="AA61" s="38"/>
      <c r="AB61" s="39"/>
      <c r="AC61" s="107">
        <f t="shared" si="1"/>
        <v>0</v>
      </c>
      <c r="AD61" s="56">
        <f t="shared" si="0"/>
        <v>0</v>
      </c>
    </row>
    <row r="62" spans="1:30" s="8" customFormat="1" ht="11.25" customHeight="1">
      <c r="A62" s="139"/>
      <c r="B62" s="140"/>
      <c r="C62" s="140"/>
      <c r="D62" s="140"/>
      <c r="E62" s="141"/>
      <c r="F62" s="40" t="s">
        <v>42</v>
      </c>
      <c r="G62" s="48">
        <v>0</v>
      </c>
      <c r="H62" s="34"/>
      <c r="I62" s="35"/>
      <c r="J62" s="35"/>
      <c r="K62" s="35"/>
      <c r="L62" s="39"/>
      <c r="M62" s="37"/>
      <c r="N62" s="38"/>
      <c r="O62" s="38"/>
      <c r="P62" s="38"/>
      <c r="Q62" s="72"/>
      <c r="R62" s="37"/>
      <c r="S62" s="38"/>
      <c r="T62" s="38"/>
      <c r="U62" s="38"/>
      <c r="V62" s="72"/>
      <c r="W62" s="37"/>
      <c r="X62" s="38"/>
      <c r="Y62" s="38"/>
      <c r="Z62" s="38"/>
      <c r="AA62" s="38"/>
      <c r="AB62" s="39"/>
      <c r="AC62" s="107">
        <f t="shared" si="1"/>
        <v>0</v>
      </c>
      <c r="AD62" s="56">
        <f t="shared" si="0"/>
        <v>0</v>
      </c>
    </row>
    <row r="63" spans="1:30" s="8" customFormat="1" ht="10.5" customHeight="1">
      <c r="A63" s="139"/>
      <c r="B63" s="140"/>
      <c r="C63" s="140"/>
      <c r="D63" s="140"/>
      <c r="E63" s="141"/>
      <c r="F63" s="40" t="s">
        <v>42</v>
      </c>
      <c r="G63" s="48">
        <v>0</v>
      </c>
      <c r="H63" s="34"/>
      <c r="I63" s="35"/>
      <c r="J63" s="35"/>
      <c r="K63" s="35"/>
      <c r="L63" s="39"/>
      <c r="M63" s="37"/>
      <c r="N63" s="38"/>
      <c r="O63" s="38"/>
      <c r="P63" s="38"/>
      <c r="Q63" s="72"/>
      <c r="R63" s="37"/>
      <c r="S63" s="38"/>
      <c r="T63" s="38"/>
      <c r="U63" s="38"/>
      <c r="V63" s="72"/>
      <c r="W63" s="37"/>
      <c r="X63" s="38"/>
      <c r="Y63" s="38"/>
      <c r="Z63" s="38"/>
      <c r="AA63" s="38"/>
      <c r="AB63" s="39"/>
      <c r="AC63" s="107">
        <f t="shared" si="1"/>
        <v>0</v>
      </c>
      <c r="AD63" s="56">
        <f t="shared" si="0"/>
        <v>0</v>
      </c>
    </row>
    <row r="64" spans="1:30" s="8" customFormat="1" ht="10.5" customHeight="1">
      <c r="A64" s="139"/>
      <c r="B64" s="140"/>
      <c r="C64" s="140"/>
      <c r="D64" s="140"/>
      <c r="E64" s="141"/>
      <c r="F64" s="40" t="s">
        <v>42</v>
      </c>
      <c r="G64" s="48">
        <v>0</v>
      </c>
      <c r="H64" s="34"/>
      <c r="I64" s="35"/>
      <c r="J64" s="35"/>
      <c r="K64" s="35"/>
      <c r="L64" s="39"/>
      <c r="M64" s="37"/>
      <c r="N64" s="38"/>
      <c r="O64" s="38"/>
      <c r="P64" s="38"/>
      <c r="Q64" s="72"/>
      <c r="R64" s="37"/>
      <c r="S64" s="38"/>
      <c r="T64" s="38"/>
      <c r="U64" s="38"/>
      <c r="V64" s="72"/>
      <c r="W64" s="37"/>
      <c r="X64" s="38"/>
      <c r="Y64" s="38"/>
      <c r="Z64" s="38"/>
      <c r="AA64" s="38"/>
      <c r="AB64" s="39"/>
      <c r="AC64" s="107">
        <f t="shared" si="1"/>
        <v>0</v>
      </c>
      <c r="AD64" s="56">
        <f t="shared" si="0"/>
        <v>0</v>
      </c>
    </row>
    <row r="65" spans="1:30" s="8" customFormat="1" ht="10.5" customHeight="1">
      <c r="A65" s="139"/>
      <c r="B65" s="140"/>
      <c r="C65" s="140"/>
      <c r="D65" s="140"/>
      <c r="E65" s="141"/>
      <c r="F65" s="40" t="s">
        <v>42</v>
      </c>
      <c r="G65" s="48">
        <v>0</v>
      </c>
      <c r="H65" s="34"/>
      <c r="I65" s="35"/>
      <c r="J65" s="35"/>
      <c r="K65" s="35"/>
      <c r="L65" s="39"/>
      <c r="M65" s="37"/>
      <c r="N65" s="38"/>
      <c r="O65" s="38"/>
      <c r="P65" s="38"/>
      <c r="Q65" s="72"/>
      <c r="R65" s="37"/>
      <c r="S65" s="38"/>
      <c r="T65" s="38"/>
      <c r="U65" s="38"/>
      <c r="V65" s="72"/>
      <c r="W65" s="37"/>
      <c r="X65" s="38"/>
      <c r="Y65" s="38"/>
      <c r="Z65" s="38"/>
      <c r="AA65" s="38"/>
      <c r="AB65" s="39"/>
      <c r="AC65" s="107">
        <f t="shared" si="1"/>
        <v>0</v>
      </c>
      <c r="AD65" s="56">
        <f t="shared" si="0"/>
        <v>0</v>
      </c>
    </row>
    <row r="66" spans="1:30" s="8" customFormat="1" ht="10.5" customHeight="1">
      <c r="A66" s="139"/>
      <c r="B66" s="140"/>
      <c r="C66" s="140"/>
      <c r="D66" s="140"/>
      <c r="E66" s="141"/>
      <c r="F66" s="40" t="s">
        <v>42</v>
      </c>
      <c r="G66" s="48">
        <v>0</v>
      </c>
      <c r="H66" s="34"/>
      <c r="I66" s="35"/>
      <c r="J66" s="35"/>
      <c r="K66" s="35"/>
      <c r="L66" s="39"/>
      <c r="M66" s="37"/>
      <c r="N66" s="38"/>
      <c r="O66" s="38"/>
      <c r="P66" s="38"/>
      <c r="Q66" s="72"/>
      <c r="R66" s="37"/>
      <c r="S66" s="38"/>
      <c r="T66" s="38"/>
      <c r="U66" s="38"/>
      <c r="V66" s="72"/>
      <c r="W66" s="37"/>
      <c r="X66" s="38"/>
      <c r="Y66" s="38"/>
      <c r="Z66" s="38"/>
      <c r="AA66" s="38"/>
      <c r="AB66" s="39"/>
      <c r="AC66" s="107">
        <f t="shared" si="1"/>
        <v>0</v>
      </c>
      <c r="AD66" s="56">
        <f t="shared" si="0"/>
        <v>0</v>
      </c>
    </row>
    <row r="67" spans="1:30" s="8" customFormat="1" ht="9.75" customHeight="1">
      <c r="A67" s="139"/>
      <c r="B67" s="140"/>
      <c r="C67" s="140"/>
      <c r="D67" s="140"/>
      <c r="E67" s="141"/>
      <c r="F67" s="40" t="s">
        <v>42</v>
      </c>
      <c r="G67" s="48">
        <v>0</v>
      </c>
      <c r="H67" s="34"/>
      <c r="I67" s="35"/>
      <c r="J67" s="35"/>
      <c r="K67" s="35"/>
      <c r="L67" s="39"/>
      <c r="M67" s="37"/>
      <c r="N67" s="38"/>
      <c r="O67" s="38"/>
      <c r="P67" s="38"/>
      <c r="Q67" s="72"/>
      <c r="R67" s="37"/>
      <c r="S67" s="38"/>
      <c r="T67" s="38"/>
      <c r="U67" s="38"/>
      <c r="V67" s="72"/>
      <c r="W67" s="37"/>
      <c r="X67" s="38"/>
      <c r="Y67" s="38"/>
      <c r="Z67" s="38"/>
      <c r="AA67" s="38"/>
      <c r="AB67" s="39"/>
      <c r="AC67" s="107">
        <f t="shared" si="1"/>
        <v>0</v>
      </c>
      <c r="AD67" s="56">
        <f t="shared" si="0"/>
        <v>0</v>
      </c>
    </row>
    <row r="68" spans="1:30" s="8" customFormat="1" ht="10.5" customHeight="1">
      <c r="A68" s="139"/>
      <c r="B68" s="140"/>
      <c r="C68" s="140"/>
      <c r="D68" s="140"/>
      <c r="E68" s="141"/>
      <c r="F68" s="40" t="s">
        <v>42</v>
      </c>
      <c r="G68" s="48">
        <v>0</v>
      </c>
      <c r="H68" s="34"/>
      <c r="I68" s="35"/>
      <c r="J68" s="35"/>
      <c r="K68" s="35"/>
      <c r="L68" s="39"/>
      <c r="M68" s="37"/>
      <c r="N68" s="38"/>
      <c r="O68" s="38"/>
      <c r="P68" s="38"/>
      <c r="Q68" s="72"/>
      <c r="R68" s="37"/>
      <c r="S68" s="38"/>
      <c r="T68" s="38"/>
      <c r="U68" s="38"/>
      <c r="V68" s="72"/>
      <c r="W68" s="37"/>
      <c r="X68" s="38"/>
      <c r="Y68" s="38"/>
      <c r="Z68" s="38"/>
      <c r="AA68" s="38"/>
      <c r="AB68" s="39"/>
      <c r="AC68" s="107">
        <f t="shared" si="1"/>
        <v>0</v>
      </c>
      <c r="AD68" s="56">
        <f t="shared" si="0"/>
        <v>0</v>
      </c>
    </row>
    <row r="69" spans="1:30" s="41" customFormat="1" ht="10.5" customHeight="1">
      <c r="A69" s="144"/>
      <c r="B69" s="144"/>
      <c r="C69" s="144"/>
      <c r="D69" s="144"/>
      <c r="E69" s="144"/>
      <c r="F69" s="40" t="s">
        <v>42</v>
      </c>
      <c r="G69" s="49">
        <v>0</v>
      </c>
      <c r="H69" s="34"/>
      <c r="I69" s="35"/>
      <c r="J69" s="35"/>
      <c r="K69" s="35"/>
      <c r="L69" s="36"/>
      <c r="M69" s="34"/>
      <c r="N69" s="35"/>
      <c r="O69" s="35"/>
      <c r="P69" s="35"/>
      <c r="Q69" s="73"/>
      <c r="R69" s="34"/>
      <c r="S69" s="35"/>
      <c r="T69" s="35"/>
      <c r="U69" s="35"/>
      <c r="V69" s="73"/>
      <c r="W69" s="34"/>
      <c r="X69" s="35"/>
      <c r="Y69" s="35"/>
      <c r="Z69" s="35"/>
      <c r="AA69" s="35"/>
      <c r="AB69" s="36"/>
      <c r="AC69" s="107">
        <f t="shared" si="1"/>
        <v>0</v>
      </c>
      <c r="AD69" s="56">
        <f t="shared" si="0"/>
        <v>0</v>
      </c>
    </row>
    <row r="70" spans="1:31" s="41" customFormat="1" ht="24" customHeight="1" thickBot="1">
      <c r="A70" s="145" t="s">
        <v>45</v>
      </c>
      <c r="B70" s="145"/>
      <c r="C70" s="145"/>
      <c r="D70" s="145"/>
      <c r="E70" s="145"/>
      <c r="F70" s="53"/>
      <c r="G70" s="69"/>
      <c r="H70" s="75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1066.5600000000002</v>
      </c>
      <c r="I70" s="76">
        <f aca="true" t="shared" si="2" ref="I70:AB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381.21000000000004</v>
      </c>
      <c r="J70" s="76">
        <f t="shared" si="2"/>
        <v>88.8</v>
      </c>
      <c r="K70" s="76">
        <f t="shared" si="2"/>
        <v>0</v>
      </c>
      <c r="L70" s="77">
        <f t="shared" si="2"/>
        <v>0</v>
      </c>
      <c r="M70" s="75">
        <f t="shared" si="2"/>
        <v>125</v>
      </c>
      <c r="N70" s="76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2679.85</v>
      </c>
      <c r="O70" s="76">
        <f t="shared" si="2"/>
        <v>164.14</v>
      </c>
      <c r="P70" s="76">
        <f t="shared" si="2"/>
        <v>95.01</v>
      </c>
      <c r="Q70" s="78">
        <f t="shared" si="2"/>
        <v>0</v>
      </c>
      <c r="R70" s="75">
        <f t="shared" si="2"/>
        <v>0</v>
      </c>
      <c r="S70" s="76">
        <f t="shared" si="2"/>
        <v>0</v>
      </c>
      <c r="T70" s="76">
        <f t="shared" si="2"/>
        <v>0</v>
      </c>
      <c r="U70" s="76">
        <f t="shared" si="2"/>
        <v>0</v>
      </c>
      <c r="V70" s="78">
        <f t="shared" si="2"/>
        <v>0</v>
      </c>
      <c r="W70" s="75">
        <f t="shared" si="2"/>
        <v>1822.5</v>
      </c>
      <c r="X70" s="75">
        <f t="shared" si="2"/>
        <v>1050</v>
      </c>
      <c r="Y70" s="75">
        <f t="shared" si="2"/>
        <v>0</v>
      </c>
      <c r="Z70" s="75">
        <f t="shared" si="2"/>
        <v>0</v>
      </c>
      <c r="AA70" s="76">
        <f t="shared" si="2"/>
        <v>0</v>
      </c>
      <c r="AB70" s="77">
        <f t="shared" si="2"/>
        <v>0</v>
      </c>
      <c r="AC70" s="108">
        <f>SUM(AC22:AC69)</f>
        <v>76.25</v>
      </c>
      <c r="AD70" s="57">
        <f>SUM(AD22:AD69)</f>
        <v>7473.070000000001</v>
      </c>
      <c r="AE70" s="42"/>
    </row>
    <row r="71" spans="1:30" s="41" customFormat="1" ht="13.5" customHeight="1">
      <c r="A71" s="146"/>
      <c r="B71" s="146"/>
      <c r="C71" s="146"/>
      <c r="D71" s="146"/>
      <c r="E71" s="146"/>
      <c r="F71" s="43"/>
      <c r="G71" s="70"/>
      <c r="H71" s="74"/>
      <c r="I71" s="74"/>
      <c r="J71" s="74"/>
      <c r="K71" s="148">
        <f>H70+I70+J70+K70+L70</f>
        <v>1536.5700000000002</v>
      </c>
      <c r="L71" s="149"/>
      <c r="M71" s="74"/>
      <c r="N71" s="74"/>
      <c r="O71" s="74"/>
      <c r="P71" s="74"/>
      <c r="Q71" s="74">
        <f>SUM(M70:Q70)</f>
        <v>3064</v>
      </c>
      <c r="R71" s="110"/>
      <c r="S71" s="111"/>
      <c r="T71" s="74"/>
      <c r="U71" s="74"/>
      <c r="V71" s="74">
        <f>SUM(R70:V70)</f>
        <v>0</v>
      </c>
      <c r="W71" s="110"/>
      <c r="X71" s="112"/>
      <c r="Y71" s="112"/>
      <c r="Z71" s="112"/>
      <c r="AA71" s="111"/>
      <c r="AB71" s="105">
        <f>SUM(W70:AB70)</f>
        <v>2872.5</v>
      </c>
      <c r="AC71" s="58"/>
      <c r="AD71" s="59"/>
    </row>
    <row r="72" spans="1:30" ht="12.75">
      <c r="A72" s="147"/>
      <c r="B72" s="147"/>
      <c r="C72" s="147"/>
      <c r="D72" s="147"/>
      <c r="E72" s="147"/>
      <c r="G72" s="50"/>
      <c r="AC72" s="54" t="s">
        <v>47</v>
      </c>
      <c r="AD72" s="55">
        <f>H70+I70+J70+K70+L70+M70+N70+O70+P70+Q70+R70+S70+T70+U70+V70+W70+X70+Y70+Z70+AA70+AB70</f>
        <v>7473.070000000001</v>
      </c>
    </row>
    <row r="73" spans="3:30" s="44" customFormat="1" ht="11.25">
      <c r="C73" s="44" t="s">
        <v>35</v>
      </c>
      <c r="I73" s="151"/>
      <c r="J73" s="150"/>
      <c r="K73" s="150"/>
      <c r="M73" s="150" t="s">
        <v>79</v>
      </c>
      <c r="N73" s="150"/>
      <c r="O73" s="150"/>
      <c r="P73" s="150"/>
      <c r="Q73" s="150"/>
      <c r="R73" s="150"/>
      <c r="T73" s="44" t="s">
        <v>37</v>
      </c>
      <c r="V73" s="150"/>
      <c r="W73" s="150"/>
      <c r="X73" s="150"/>
      <c r="Y73" s="150"/>
      <c r="Z73" s="150"/>
      <c r="AA73" s="150"/>
      <c r="AC73" s="150" t="s">
        <v>78</v>
      </c>
      <c r="AD73" s="150"/>
    </row>
    <row r="74" spans="3:30" s="45" customFormat="1" ht="6" customHeight="1">
      <c r="C74" s="143"/>
      <c r="D74" s="143"/>
      <c r="E74" s="143"/>
      <c r="F74" s="143"/>
      <c r="G74" s="143"/>
      <c r="I74" s="143" t="s">
        <v>5</v>
      </c>
      <c r="J74" s="143"/>
      <c r="K74" s="143"/>
      <c r="M74" s="143" t="s">
        <v>6</v>
      </c>
      <c r="N74" s="143"/>
      <c r="O74" s="143"/>
      <c r="P74" s="143"/>
      <c r="Q74" s="143"/>
      <c r="R74" s="143"/>
      <c r="V74" s="143" t="s">
        <v>5</v>
      </c>
      <c r="W74" s="143"/>
      <c r="X74" s="143"/>
      <c r="Y74" s="143"/>
      <c r="Z74" s="143"/>
      <c r="AA74" s="143"/>
      <c r="AC74" s="142" t="s">
        <v>6</v>
      </c>
      <c r="AD74" s="142"/>
    </row>
    <row r="75" spans="3:30" s="44" customFormat="1" ht="11.25">
      <c r="C75" s="44" t="s">
        <v>36</v>
      </c>
      <c r="I75" s="150"/>
      <c r="J75" s="150"/>
      <c r="K75" s="150"/>
      <c r="M75" s="150"/>
      <c r="N75" s="150"/>
      <c r="O75" s="150"/>
      <c r="P75" s="150"/>
      <c r="Q75" s="150"/>
      <c r="R75" s="150"/>
      <c r="T75" s="44" t="s">
        <v>57</v>
      </c>
      <c r="AA75" s="46"/>
      <c r="AB75" s="46"/>
      <c r="AC75" s="46" t="s">
        <v>77</v>
      </c>
      <c r="AD75" s="5"/>
    </row>
    <row r="76" spans="9:30" s="45" customFormat="1" ht="5.25" customHeight="1">
      <c r="I76" s="143" t="s">
        <v>5</v>
      </c>
      <c r="J76" s="143"/>
      <c r="K76" s="143"/>
      <c r="M76" s="143" t="s">
        <v>6</v>
      </c>
      <c r="N76" s="143"/>
      <c r="O76" s="143"/>
      <c r="P76" s="143"/>
      <c r="Q76" s="143"/>
      <c r="R76" s="143"/>
      <c r="AA76" s="142" t="s">
        <v>5</v>
      </c>
      <c r="AB76" s="142"/>
      <c r="AC76" s="142" t="s">
        <v>6</v>
      </c>
      <c r="AD76" s="142"/>
    </row>
  </sheetData>
  <sheetProtection password="C71F" sheet="1" formatCells="0" formatColumns="0" selectLockedCells="1" sort="0"/>
  <mergeCells count="134">
    <mergeCell ref="A46:E46"/>
    <mergeCell ref="A47:E47"/>
    <mergeCell ref="A33:E33"/>
    <mergeCell ref="A30:E30"/>
    <mergeCell ref="A31:E31"/>
    <mergeCell ref="A32:E32"/>
    <mergeCell ref="A34:E34"/>
    <mergeCell ref="A40:E40"/>
    <mergeCell ref="A41:E41"/>
    <mergeCell ref="G12:H12"/>
    <mergeCell ref="G13:H13"/>
    <mergeCell ref="M12:N12"/>
    <mergeCell ref="R9:AB9"/>
    <mergeCell ref="M19:Q20"/>
    <mergeCell ref="R19:V20"/>
    <mergeCell ref="W19:AB20"/>
    <mergeCell ref="T10:AB10"/>
    <mergeCell ref="I12:J12"/>
    <mergeCell ref="M16:N16"/>
    <mergeCell ref="AD9:AD11"/>
    <mergeCell ref="G3:I3"/>
    <mergeCell ref="I7:J10"/>
    <mergeCell ref="R7:U7"/>
    <mergeCell ref="K11:L11"/>
    <mergeCell ref="V7:W7"/>
    <mergeCell ref="A18:F19"/>
    <mergeCell ref="D13:E13"/>
    <mergeCell ref="D14:E14"/>
    <mergeCell ref="AC19:AD20"/>
    <mergeCell ref="B11:C11"/>
    <mergeCell ref="D11:E11"/>
    <mergeCell ref="M11:N11"/>
    <mergeCell ref="K12:L12"/>
    <mergeCell ref="A20:E21"/>
    <mergeCell ref="K13:L13"/>
    <mergeCell ref="A52:E52"/>
    <mergeCell ref="A48:E48"/>
    <mergeCell ref="A49:E49"/>
    <mergeCell ref="A51:E51"/>
    <mergeCell ref="A50:E50"/>
    <mergeCell ref="A37:E37"/>
    <mergeCell ref="A43:E43"/>
    <mergeCell ref="A38:E38"/>
    <mergeCell ref="A39:E39"/>
    <mergeCell ref="A45:E45"/>
    <mergeCell ref="A24:E24"/>
    <mergeCell ref="A42:E42"/>
    <mergeCell ref="A25:E25"/>
    <mergeCell ref="A36:E36"/>
    <mergeCell ref="A35:E35"/>
    <mergeCell ref="A26:E26"/>
    <mergeCell ref="D12:E12"/>
    <mergeCell ref="M14:N14"/>
    <mergeCell ref="I13:J13"/>
    <mergeCell ref="I14:J14"/>
    <mergeCell ref="A1:D3"/>
    <mergeCell ref="E3:F3"/>
    <mergeCell ref="D5:F5"/>
    <mergeCell ref="B7:E8"/>
    <mergeCell ref="F7:F10"/>
    <mergeCell ref="B9:C10"/>
    <mergeCell ref="D9:E10"/>
    <mergeCell ref="K14:L14"/>
    <mergeCell ref="I16:J16"/>
    <mergeCell ref="G11:H11"/>
    <mergeCell ref="W16:AC16"/>
    <mergeCell ref="M13:N13"/>
    <mergeCell ref="I11:J11"/>
    <mergeCell ref="G14:H14"/>
    <mergeCell ref="R15:AB15"/>
    <mergeCell ref="M15:N15"/>
    <mergeCell ref="B12:C12"/>
    <mergeCell ref="I15:J15"/>
    <mergeCell ref="G18:G21"/>
    <mergeCell ref="AD15:AD16"/>
    <mergeCell ref="B14:C14"/>
    <mergeCell ref="B15:C15"/>
    <mergeCell ref="B13:C13"/>
    <mergeCell ref="D15:E15"/>
    <mergeCell ref="K16:L16"/>
    <mergeCell ref="O15:Q15"/>
    <mergeCell ref="A55:E55"/>
    <mergeCell ref="A23:E23"/>
    <mergeCell ref="A27:E27"/>
    <mergeCell ref="A28:E28"/>
    <mergeCell ref="F20:F21"/>
    <mergeCell ref="A53:E53"/>
    <mergeCell ref="A54:E54"/>
    <mergeCell ref="A44:E44"/>
    <mergeCell ref="A29:E29"/>
    <mergeCell ref="A22:E22"/>
    <mergeCell ref="A63:E63"/>
    <mergeCell ref="AC73:AD73"/>
    <mergeCell ref="I73:K73"/>
    <mergeCell ref="M73:R73"/>
    <mergeCell ref="V73:AA73"/>
    <mergeCell ref="A68:E68"/>
    <mergeCell ref="A65:E65"/>
    <mergeCell ref="I76:K76"/>
    <mergeCell ref="M76:R76"/>
    <mergeCell ref="I75:K75"/>
    <mergeCell ref="M75:R75"/>
    <mergeCell ref="AA76:AB76"/>
    <mergeCell ref="AC76:AD76"/>
    <mergeCell ref="AC74:AD74"/>
    <mergeCell ref="V74:AA74"/>
    <mergeCell ref="M74:R74"/>
    <mergeCell ref="A69:E69"/>
    <mergeCell ref="A70:E70"/>
    <mergeCell ref="A71:E71"/>
    <mergeCell ref="C74:G74"/>
    <mergeCell ref="A72:E72"/>
    <mergeCell ref="I74:K74"/>
    <mergeCell ref="K71:L71"/>
    <mergeCell ref="A56:E56"/>
    <mergeCell ref="A57:E57"/>
    <mergeCell ref="A58:E58"/>
    <mergeCell ref="A64:E64"/>
    <mergeCell ref="A60:E60"/>
    <mergeCell ref="A67:E67"/>
    <mergeCell ref="A59:E59"/>
    <mergeCell ref="A61:E61"/>
    <mergeCell ref="A62:E62"/>
    <mergeCell ref="A66:E66"/>
    <mergeCell ref="H18:AD18"/>
    <mergeCell ref="G15:H15"/>
    <mergeCell ref="H19:L20"/>
    <mergeCell ref="K15:L15"/>
    <mergeCell ref="G2:I2"/>
    <mergeCell ref="K3:AD3"/>
    <mergeCell ref="G7:H10"/>
    <mergeCell ref="K7:L10"/>
    <mergeCell ref="M7:N10"/>
    <mergeCell ref="AD7:AD8"/>
  </mergeCells>
  <printOptions/>
  <pageMargins left="0.52" right="0.2" top="0.27" bottom="0.25" header="0.16" footer="0.2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R54"/>
  <sheetViews>
    <sheetView view="pageBreakPreview" zoomScaleSheetLayoutView="100" zoomScalePageLayoutView="0" workbookViewId="0" topLeftCell="A19">
      <selection activeCell="G49" sqref="G49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3" t="s">
        <v>51</v>
      </c>
    </row>
    <row r="3" spans="6:10" ht="12.75">
      <c r="F3" s="232" t="s">
        <v>49</v>
      </c>
      <c r="G3" s="232"/>
      <c r="H3" s="232"/>
      <c r="I3" s="4" t="s">
        <v>76</v>
      </c>
      <c r="J3" s="4"/>
    </row>
    <row r="5" spans="8:10" ht="12.75">
      <c r="H5" s="52">
        <v>11</v>
      </c>
      <c r="I5" s="52" t="s">
        <v>61</v>
      </c>
      <c r="J5" s="4">
        <v>2020</v>
      </c>
    </row>
    <row r="10" spans="6:7" ht="14.25">
      <c r="F10" s="81" t="s">
        <v>38</v>
      </c>
      <c r="G10" s="81"/>
    </row>
    <row r="12" spans="4:9" ht="14.25">
      <c r="D12" s="230" t="s">
        <v>80</v>
      </c>
      <c r="E12" s="230"/>
      <c r="F12" s="230"/>
      <c r="G12" s="230"/>
      <c r="H12" s="230"/>
      <c r="I12" s="230"/>
    </row>
    <row r="13" spans="4:9" ht="15.75">
      <c r="D13" s="63"/>
      <c r="E13" s="231"/>
      <c r="F13" s="231"/>
      <c r="G13" s="231"/>
      <c r="H13" s="231"/>
      <c r="I13" s="63"/>
    </row>
    <row r="16" spans="3:10" ht="12.75">
      <c r="C16" s="223" t="s">
        <v>54</v>
      </c>
      <c r="D16" s="223"/>
      <c r="E16" s="223"/>
      <c r="F16" s="223"/>
      <c r="G16" s="223"/>
      <c r="H16" s="223"/>
      <c r="I16" s="225" t="s">
        <v>81</v>
      </c>
      <c r="J16" s="225"/>
    </row>
    <row r="17" spans="3:10" ht="12.75">
      <c r="C17" s="223" t="s">
        <v>56</v>
      </c>
      <c r="D17" s="223"/>
      <c r="E17" s="223"/>
      <c r="F17" s="225" t="s">
        <v>82</v>
      </c>
      <c r="G17" s="225"/>
      <c r="H17" s="225"/>
      <c r="I17" s="224" t="s">
        <v>55</v>
      </c>
      <c r="J17" s="224"/>
    </row>
    <row r="20" spans="3:10" ht="12.75">
      <c r="C20" s="82" t="s">
        <v>39</v>
      </c>
      <c r="D20" s="233" t="s">
        <v>41</v>
      </c>
      <c r="E20" s="233"/>
      <c r="F20" s="233"/>
      <c r="G20" s="82" t="s">
        <v>62</v>
      </c>
      <c r="H20" s="234" t="s">
        <v>43</v>
      </c>
      <c r="I20" s="233" t="s">
        <v>25</v>
      </c>
      <c r="J20" s="236" t="s">
        <v>22</v>
      </c>
    </row>
    <row r="21" spans="3:10" ht="12.75">
      <c r="C21" s="83" t="s">
        <v>40</v>
      </c>
      <c r="D21" s="233"/>
      <c r="E21" s="233"/>
      <c r="F21" s="233"/>
      <c r="G21" s="83" t="s">
        <v>63</v>
      </c>
      <c r="H21" s="235"/>
      <c r="I21" s="233"/>
      <c r="J21" s="236"/>
    </row>
    <row r="22" spans="3:10" ht="12.75">
      <c r="C22" s="60" t="s">
        <v>65</v>
      </c>
      <c r="D22" s="218" t="s">
        <v>33</v>
      </c>
      <c r="E22" s="218"/>
      <c r="F22" s="218"/>
      <c r="G22" s="102"/>
      <c r="H22" s="88">
        <v>125</v>
      </c>
      <c r="I22" s="61"/>
      <c r="J22" s="64"/>
    </row>
    <row r="23" spans="3:10" ht="12.75">
      <c r="C23" s="61">
        <v>1</v>
      </c>
      <c r="D23" s="217" t="s">
        <v>86</v>
      </c>
      <c r="E23" s="217"/>
      <c r="F23" s="217"/>
      <c r="G23" s="61">
        <v>250</v>
      </c>
      <c r="H23" s="61"/>
      <c r="I23" s="62">
        <f>J23/H22</f>
        <v>8.532480000000001</v>
      </c>
      <c r="J23" s="65">
        <f>Лист1!H70</f>
        <v>1066.5600000000002</v>
      </c>
    </row>
    <row r="24" spans="3:10" ht="12.75">
      <c r="C24" s="61">
        <v>2</v>
      </c>
      <c r="D24" s="217" t="s">
        <v>88</v>
      </c>
      <c r="E24" s="217"/>
      <c r="F24" s="217"/>
      <c r="G24" s="61">
        <v>200</v>
      </c>
      <c r="H24" s="61"/>
      <c r="I24" s="62">
        <f>J24/H22</f>
        <v>3.0496800000000004</v>
      </c>
      <c r="J24" s="65">
        <f>Лист1!I70</f>
        <v>381.21000000000004</v>
      </c>
    </row>
    <row r="25" spans="3:10" ht="12.75">
      <c r="C25" s="61">
        <v>3</v>
      </c>
      <c r="D25" s="217" t="s">
        <v>89</v>
      </c>
      <c r="E25" s="217"/>
      <c r="F25" s="217"/>
      <c r="G25" s="61" t="s">
        <v>100</v>
      </c>
      <c r="H25" s="61"/>
      <c r="I25" s="62">
        <f>J25/H22</f>
        <v>0.7104</v>
      </c>
      <c r="J25" s="65">
        <f>Лист1!J70</f>
        <v>88.8</v>
      </c>
    </row>
    <row r="26" spans="3:10" ht="12.75">
      <c r="C26" s="61">
        <v>4</v>
      </c>
      <c r="D26" s="217"/>
      <c r="E26" s="217"/>
      <c r="F26" s="217"/>
      <c r="G26" s="61"/>
      <c r="H26" s="61"/>
      <c r="I26" s="62">
        <f>J26/H22</f>
        <v>0</v>
      </c>
      <c r="J26" s="65">
        <f>Лист1!K70</f>
        <v>0</v>
      </c>
    </row>
    <row r="27" spans="3:10" ht="12.75">
      <c r="C27" s="61">
        <v>5</v>
      </c>
      <c r="D27" s="217"/>
      <c r="E27" s="217"/>
      <c r="F27" s="217"/>
      <c r="G27" s="61"/>
      <c r="H27" s="61"/>
      <c r="I27" s="62">
        <f>J27/H22</f>
        <v>0</v>
      </c>
      <c r="J27" s="65">
        <f>Лист1!L70</f>
        <v>0</v>
      </c>
    </row>
    <row r="28" spans="3:10" ht="12.75">
      <c r="C28" s="61"/>
      <c r="D28" s="218" t="s">
        <v>34</v>
      </c>
      <c r="E28" s="218"/>
      <c r="F28" s="218"/>
      <c r="G28" s="102"/>
      <c r="H28" s="89">
        <f>H22</f>
        <v>125</v>
      </c>
      <c r="I28" s="61"/>
      <c r="J28" s="65"/>
    </row>
    <row r="29" spans="3:10" ht="12.75">
      <c r="C29" s="61">
        <v>1</v>
      </c>
      <c r="D29" s="217" t="s">
        <v>90</v>
      </c>
      <c r="E29" s="217"/>
      <c r="F29" s="217"/>
      <c r="G29" s="61">
        <v>65</v>
      </c>
      <c r="H29" s="61"/>
      <c r="I29" s="62">
        <f>J29/H28</f>
        <v>1</v>
      </c>
      <c r="J29" s="65">
        <f>Лист1!M70</f>
        <v>125</v>
      </c>
    </row>
    <row r="30" spans="3:10" ht="12.75">
      <c r="C30" s="61">
        <v>2</v>
      </c>
      <c r="D30" s="217" t="s">
        <v>91</v>
      </c>
      <c r="E30" s="217"/>
      <c r="F30" s="217"/>
      <c r="G30" s="61">
        <v>200</v>
      </c>
      <c r="H30" s="61"/>
      <c r="I30" s="62">
        <f>J30/H28</f>
        <v>21.4388</v>
      </c>
      <c r="J30" s="65">
        <f>Лист1!N70</f>
        <v>2679.85</v>
      </c>
    </row>
    <row r="31" spans="3:10" ht="12.75">
      <c r="C31" s="61">
        <v>3</v>
      </c>
      <c r="D31" s="217" t="s">
        <v>83</v>
      </c>
      <c r="E31" s="217"/>
      <c r="F31" s="217"/>
      <c r="G31" s="61">
        <v>200</v>
      </c>
      <c r="H31" s="61"/>
      <c r="I31" s="62">
        <f>J31/H28</f>
        <v>1.3131199999999998</v>
      </c>
      <c r="J31" s="65">
        <f>Лист1!O70</f>
        <v>164.14</v>
      </c>
    </row>
    <row r="32" spans="3:10" ht="12.75">
      <c r="C32" s="61">
        <v>4</v>
      </c>
      <c r="D32" s="217" t="s">
        <v>84</v>
      </c>
      <c r="E32" s="217"/>
      <c r="F32" s="217"/>
      <c r="G32" s="61" t="s">
        <v>101</v>
      </c>
      <c r="H32" s="61"/>
      <c r="I32" s="62">
        <f>J32/H28</f>
        <v>0.7600800000000001</v>
      </c>
      <c r="J32" s="65">
        <f>Лист1!P70</f>
        <v>95.01</v>
      </c>
    </row>
    <row r="33" spans="3:10" ht="12.75">
      <c r="C33" s="61">
        <v>5</v>
      </c>
      <c r="D33" s="217"/>
      <c r="E33" s="217"/>
      <c r="F33" s="217"/>
      <c r="G33" s="61"/>
      <c r="H33" s="61"/>
      <c r="I33" s="62">
        <f>J33/H28</f>
        <v>0</v>
      </c>
      <c r="J33" s="65">
        <f>Лист1!Q70</f>
        <v>0</v>
      </c>
    </row>
    <row r="34" spans="3:10" ht="12.75">
      <c r="C34" s="60" t="s">
        <v>65</v>
      </c>
      <c r="D34" s="219" t="s">
        <v>44</v>
      </c>
      <c r="E34" s="220"/>
      <c r="F34" s="221"/>
      <c r="G34" s="61"/>
      <c r="H34" s="61"/>
      <c r="I34" s="113">
        <f>I23+I24+I25+I26+I27+I29+I30+I31+I32+I33</f>
        <v>36.80456</v>
      </c>
      <c r="J34" s="66">
        <f>J23+J24+J25+J26+J27+J29+J30+J31+J32+J33</f>
        <v>4600.570000000001</v>
      </c>
    </row>
    <row r="35" spans="3:10" ht="12.75">
      <c r="C35" s="61">
        <v>1</v>
      </c>
      <c r="D35" s="218" t="s">
        <v>73</v>
      </c>
      <c r="E35" s="218"/>
      <c r="F35" s="218"/>
      <c r="G35" s="102"/>
      <c r="H35" s="88">
        <v>42</v>
      </c>
      <c r="I35" s="61"/>
      <c r="J35" s="64"/>
    </row>
    <row r="36" spans="3:10" ht="12.75">
      <c r="C36" s="61">
        <v>2</v>
      </c>
      <c r="D36" s="217"/>
      <c r="E36" s="217"/>
      <c r="F36" s="217"/>
      <c r="G36" s="61"/>
      <c r="H36" s="61"/>
      <c r="I36" s="62">
        <f>J36/H35</f>
        <v>0</v>
      </c>
      <c r="J36" s="65">
        <f>Лист1!R70</f>
        <v>0</v>
      </c>
    </row>
    <row r="37" spans="3:10" ht="12.75">
      <c r="C37" s="61">
        <v>3</v>
      </c>
      <c r="D37" s="218"/>
      <c r="E37" s="218"/>
      <c r="F37" s="218"/>
      <c r="G37" s="102"/>
      <c r="H37" s="89"/>
      <c r="I37" s="61">
        <f>J37/H35</f>
        <v>0</v>
      </c>
      <c r="J37" s="65">
        <f>Лист1!S70</f>
        <v>0</v>
      </c>
    </row>
    <row r="38" spans="3:10" ht="12.75">
      <c r="C38" s="61">
        <v>4</v>
      </c>
      <c r="D38" s="217"/>
      <c r="E38" s="217"/>
      <c r="F38" s="217"/>
      <c r="G38" s="61"/>
      <c r="H38" s="61"/>
      <c r="I38" s="62">
        <f>J38/H35</f>
        <v>0</v>
      </c>
      <c r="J38" s="65">
        <f>Лист1!T70</f>
        <v>0</v>
      </c>
    </row>
    <row r="39" spans="3:10" ht="12.75">
      <c r="C39" s="61">
        <v>5</v>
      </c>
      <c r="D39" s="217"/>
      <c r="E39" s="217"/>
      <c r="F39" s="217"/>
      <c r="G39" s="61"/>
      <c r="H39" s="61"/>
      <c r="I39" s="62">
        <f>J39/H35</f>
        <v>0</v>
      </c>
      <c r="J39" s="65">
        <f>Лист1!U70</f>
        <v>0</v>
      </c>
    </row>
    <row r="40" spans="3:10" ht="12.75">
      <c r="C40" s="61"/>
      <c r="D40" s="217"/>
      <c r="E40" s="217"/>
      <c r="F40" s="217"/>
      <c r="G40" s="61"/>
      <c r="H40" s="61"/>
      <c r="I40" s="62">
        <f>J40/H35</f>
        <v>0</v>
      </c>
      <c r="J40" s="65">
        <f>Лист1!V70</f>
        <v>0</v>
      </c>
    </row>
    <row r="41" spans="3:10" ht="12.75">
      <c r="C41" s="61">
        <v>1</v>
      </c>
      <c r="D41" s="218" t="s">
        <v>72</v>
      </c>
      <c r="E41" s="218"/>
      <c r="F41" s="218"/>
      <c r="G41" s="102"/>
      <c r="H41" s="89">
        <f>H35</f>
        <v>42</v>
      </c>
      <c r="I41" s="61"/>
      <c r="J41" s="65"/>
    </row>
    <row r="42" spans="3:10" ht="12.75">
      <c r="C42" s="61">
        <v>2</v>
      </c>
      <c r="D42" s="217" t="s">
        <v>102</v>
      </c>
      <c r="E42" s="217"/>
      <c r="F42" s="217"/>
      <c r="G42" s="61">
        <v>54</v>
      </c>
      <c r="H42" s="60"/>
      <c r="I42" s="62">
        <f>J42/H41</f>
        <v>43.392857142857146</v>
      </c>
      <c r="J42" s="65">
        <f>Лист1!W70</f>
        <v>1822.5</v>
      </c>
    </row>
    <row r="43" spans="3:10" ht="12.75">
      <c r="C43" s="61">
        <v>3</v>
      </c>
      <c r="D43" s="222" t="s">
        <v>103</v>
      </c>
      <c r="E43" s="220"/>
      <c r="F43" s="221"/>
      <c r="G43" s="61">
        <v>179</v>
      </c>
      <c r="H43" s="60"/>
      <c r="I43" s="62">
        <f>J43/H41</f>
        <v>25</v>
      </c>
      <c r="J43" s="65">
        <f>Лист1!X70</f>
        <v>1050</v>
      </c>
    </row>
    <row r="44" spans="3:10" ht="12.75">
      <c r="C44" s="61">
        <v>4</v>
      </c>
      <c r="D44" s="238"/>
      <c r="E44" s="239"/>
      <c r="F44" s="240"/>
      <c r="G44" s="61"/>
      <c r="H44" s="60"/>
      <c r="I44" s="62">
        <f>J44/H41</f>
        <v>0</v>
      </c>
      <c r="J44" s="65">
        <f>Лист1!Y70</f>
        <v>0</v>
      </c>
    </row>
    <row r="45" spans="3:10" ht="12.75">
      <c r="C45" s="60"/>
      <c r="D45" s="217"/>
      <c r="E45" s="217"/>
      <c r="F45" s="217"/>
      <c r="G45" s="61"/>
      <c r="H45" s="60"/>
      <c r="I45" s="62">
        <f>J45/H41</f>
        <v>0</v>
      </c>
      <c r="J45" s="65">
        <f>Лист1!Z70</f>
        <v>0</v>
      </c>
    </row>
    <row r="46" spans="3:10" ht="12.75">
      <c r="C46" s="6"/>
      <c r="D46" s="219" t="s">
        <v>44</v>
      </c>
      <c r="E46" s="228"/>
      <c r="F46" s="229"/>
      <c r="G46" s="61"/>
      <c r="H46" s="60"/>
      <c r="I46" s="113">
        <f>I36+I37+I38+I39+I40+I42+I43+I44+I45</f>
        <v>68.39285714285714</v>
      </c>
      <c r="J46" s="66">
        <f>J36+J37+J38+J39+J40+J42+J43+J44+J45</f>
        <v>2872.5</v>
      </c>
    </row>
    <row r="47" spans="4:10" ht="12.75">
      <c r="D47" s="227" t="s">
        <v>44</v>
      </c>
      <c r="E47" s="227"/>
      <c r="F47" s="227"/>
      <c r="G47" s="103"/>
      <c r="H47" s="60"/>
      <c r="I47" s="114">
        <f>I34+I46</f>
        <v>105.19741714285715</v>
      </c>
      <c r="J47" s="66">
        <f>J34+J46</f>
        <v>7473.070000000001</v>
      </c>
    </row>
    <row r="50" spans="4:10" ht="15">
      <c r="D50" s="63" t="s">
        <v>47</v>
      </c>
      <c r="E50" s="80">
        <f>J47</f>
        <v>7473.070000000001</v>
      </c>
      <c r="F50" s="226"/>
      <c r="G50" s="226"/>
      <c r="H50" s="226"/>
      <c r="I50" s="226"/>
      <c r="J50" s="226"/>
    </row>
    <row r="51" spans="6:18" ht="12.75">
      <c r="F51" s="216" t="s">
        <v>59</v>
      </c>
      <c r="G51" s="216"/>
      <c r="H51" s="216"/>
      <c r="I51" s="216"/>
      <c r="J51" s="216"/>
      <c r="R51" s="2" t="s">
        <v>65</v>
      </c>
    </row>
    <row r="53" spans="4:9" ht="12.75">
      <c r="D53" s="215" t="s">
        <v>46</v>
      </c>
      <c r="E53" s="215"/>
      <c r="F53" s="4"/>
      <c r="G53" s="4"/>
      <c r="H53" s="4"/>
      <c r="I53" s="4" t="s">
        <v>78</v>
      </c>
    </row>
    <row r="54" spans="6:9" ht="12.75">
      <c r="F54" s="100" t="s">
        <v>5</v>
      </c>
      <c r="G54" s="100"/>
      <c r="H54" s="237" t="s">
        <v>50</v>
      </c>
      <c r="I54" s="237"/>
    </row>
  </sheetData>
  <sheetProtection formatCells="0"/>
  <mergeCells count="42">
    <mergeCell ref="H54:I54"/>
    <mergeCell ref="D28:F28"/>
    <mergeCell ref="D29:F29"/>
    <mergeCell ref="D22:F22"/>
    <mergeCell ref="D23:F23"/>
    <mergeCell ref="D44:F44"/>
    <mergeCell ref="D41:F41"/>
    <mergeCell ref="D25:F25"/>
    <mergeCell ref="D38:F38"/>
    <mergeCell ref="F3:H3"/>
    <mergeCell ref="D20:F21"/>
    <mergeCell ref="H20:H21"/>
    <mergeCell ref="I20:I21"/>
    <mergeCell ref="D24:F24"/>
    <mergeCell ref="J20:J21"/>
    <mergeCell ref="D47:F47"/>
    <mergeCell ref="D42:F42"/>
    <mergeCell ref="D32:F32"/>
    <mergeCell ref="D33:F33"/>
    <mergeCell ref="D46:F46"/>
    <mergeCell ref="D12:I12"/>
    <mergeCell ref="D35:F35"/>
    <mergeCell ref="D31:F31"/>
    <mergeCell ref="D27:F27"/>
    <mergeCell ref="E13:H13"/>
    <mergeCell ref="C16:H16"/>
    <mergeCell ref="C17:E17"/>
    <mergeCell ref="I17:J17"/>
    <mergeCell ref="I16:J16"/>
    <mergeCell ref="F17:H17"/>
    <mergeCell ref="D39:F39"/>
    <mergeCell ref="D30:F30"/>
    <mergeCell ref="D53:E53"/>
    <mergeCell ref="F51:J51"/>
    <mergeCell ref="D36:F36"/>
    <mergeCell ref="D37:F37"/>
    <mergeCell ref="D26:F26"/>
    <mergeCell ref="D34:F34"/>
    <mergeCell ref="D43:F43"/>
    <mergeCell ref="D40:F40"/>
    <mergeCell ref="F50:J50"/>
    <mergeCell ref="D45:F45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214 каб</cp:lastModifiedBy>
  <cp:lastPrinted>2020-09-04T08:07:18Z</cp:lastPrinted>
  <dcterms:created xsi:type="dcterms:W3CDTF">2009-01-12T10:11:41Z</dcterms:created>
  <dcterms:modified xsi:type="dcterms:W3CDTF">2020-09-14T10:47:04Z</dcterms:modified>
  <cp:category/>
  <cp:version/>
  <cp:contentType/>
  <cp:contentStatus/>
</cp:coreProperties>
</file>